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'PC-Version'!$A$2:$BC$43</definedName>
  </definedNames>
  <calcPr fullCalcOnLoad="1"/>
</workbook>
</file>

<file path=xl/sharedStrings.xml><?xml version="1.0" encoding="utf-8"?>
<sst xmlns="http://schemas.openxmlformats.org/spreadsheetml/2006/main" count="91" uniqueCount="42">
  <si>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</si>
  <si>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</si>
  <si>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</si>
  <si>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</si>
  <si>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</si>
  <si>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</si>
  <si>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</si>
  <si>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</si>
  <si>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</si>
  <si>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</si>
  <si>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</si>
  <si>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</si>
  <si>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</si>
  <si>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</si>
  <si>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</si>
  <si>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</si>
  <si>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</si>
  <si>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</si>
  <si>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</si>
  <si>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</si>
  <si>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</si>
  <si>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</si>
  <si>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</si>
  <si>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</si>
  <si>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Mannschaften</t>
  </si>
  <si>
    <t>Sp.</t>
  </si>
  <si>
    <t>II. Spielplan</t>
  </si>
  <si>
    <t>III. Abschlußtabelle</t>
  </si>
  <si>
    <t>Pl.</t>
  </si>
  <si>
    <t>FC Huntlosen e.V.</t>
  </si>
  <si>
    <t>Samstag</t>
  </si>
  <si>
    <t>Sf Wüsting/Altmoorhausen</t>
  </si>
  <si>
    <t>1. FC Ohmstede</t>
  </si>
  <si>
    <t>Sf Littel</t>
  </si>
  <si>
    <t>FC Huntlosen</t>
  </si>
  <si>
    <t>14. Hunte-Cup 2009</t>
  </si>
  <si>
    <t>Fußball Feldturnier für - D-Mädchen - Mannschaften</t>
  </si>
  <si>
    <t>auf dem Sportplatz an der Grundschule Huntlosen</t>
  </si>
  <si>
    <t>Beste Torwartin:</t>
  </si>
  <si>
    <t>Beste Torschützin :</t>
  </si>
  <si>
    <t>Anna Denker 1 FC Ohmstede</t>
  </si>
  <si>
    <t>Lia Brink 1 Fc Ohmstede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</si>
</sst>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0"/>
      <name val="Comic Sans MS"/>
      <family val="4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23" borderId="9" applyNumberFormat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176" fontId="14" fillId="0" borderId="24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Fill="1" applyBorder="1" applyAlignment="1">
      <alignment horizontal="center" vertical="center" shrinkToFit="1"/>
    </xf>
    <xf numFmtId="176" fontId="14" fillId="0" borderId="25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 shrinkToFit="1"/>
    </xf>
    <xf numFmtId="176" fontId="14" fillId="0" borderId="15" xfId="0" applyNumberFormat="1" applyFont="1" applyFill="1" applyBorder="1" applyAlignment="1">
      <alignment horizontal="center" vertical="center" shrinkToFit="1"/>
    </xf>
    <xf numFmtId="176" fontId="14" fillId="0" borderId="27" xfId="0" applyNumberFormat="1" applyFont="1" applyFill="1" applyBorder="1" applyAlignment="1">
      <alignment horizontal="center" vertical="center" shrinkToFit="1"/>
    </xf>
    <xf numFmtId="176" fontId="14" fillId="0" borderId="28" xfId="0" applyNumberFormat="1" applyFont="1" applyFill="1" applyBorder="1" applyAlignment="1">
      <alignment horizontal="center" vertical="center" shrinkToFit="1"/>
    </xf>
    <xf numFmtId="176" fontId="14" fillId="0" borderId="29" xfId="0" applyNumberFormat="1" applyFont="1" applyFill="1" applyBorder="1" applyAlignment="1">
      <alignment horizontal="center" vertical="center" shrinkToFit="1"/>
    </xf>
    <xf numFmtId="176" fontId="14" fillId="0" borderId="30" xfId="0" applyNumberFormat="1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left" vertical="center" shrinkToFit="1"/>
    </xf>
    <xf numFmtId="0" fontId="37" fillId="0" borderId="17" xfId="0" applyFont="1" applyFill="1" applyBorder="1" applyAlignment="1">
      <alignment horizontal="left" vertical="center" shrinkToFit="1"/>
    </xf>
    <xf numFmtId="0" fontId="37" fillId="0" borderId="36" xfId="0" applyFont="1" applyFill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20" borderId="35" xfId="0" applyFont="1" applyFill="1" applyBorder="1" applyAlignment="1">
      <alignment horizontal="center"/>
    </xf>
    <xf numFmtId="0" fontId="1" fillId="20" borderId="40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0" borderId="43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36" fillId="0" borderId="35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 shrinkToFit="1"/>
    </xf>
    <xf numFmtId="0" fontId="37" fillId="0" borderId="14" xfId="0" applyFont="1" applyFill="1" applyBorder="1" applyAlignment="1">
      <alignment horizontal="left" vertical="center" shrinkToFit="1"/>
    </xf>
    <xf numFmtId="0" fontId="37" fillId="0" borderId="28" xfId="0" applyFont="1" applyFill="1" applyBorder="1" applyAlignment="1">
      <alignment horizontal="left" vertical="center" shrinkToFit="1"/>
    </xf>
    <xf numFmtId="0" fontId="5" fillId="20" borderId="11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shrinkToFit="1"/>
    </xf>
    <xf numFmtId="0" fontId="35" fillId="24" borderId="41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20" fontId="36" fillId="24" borderId="35" xfId="0" applyNumberFormat="1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7" fillId="24" borderId="35" xfId="0" applyFont="1" applyFill="1" applyBorder="1" applyAlignment="1">
      <alignment horizontal="left" vertical="center" shrinkToFit="1"/>
    </xf>
    <xf numFmtId="0" fontId="37" fillId="24" borderId="17" xfId="0" applyFont="1" applyFill="1" applyBorder="1" applyAlignment="1">
      <alignment horizontal="left" vertical="center" shrinkToFit="1"/>
    </xf>
    <xf numFmtId="0" fontId="36" fillId="24" borderId="17" xfId="0" applyFont="1" applyFill="1" applyBorder="1" applyAlignment="1">
      <alignment horizontal="center" vertical="center"/>
    </xf>
    <xf numFmtId="0" fontId="37" fillId="24" borderId="36" xfId="0" applyFont="1" applyFill="1" applyBorder="1" applyAlignment="1">
      <alignment horizontal="left" vertical="center" shrinkToFit="1"/>
    </xf>
    <xf numFmtId="0" fontId="35" fillId="24" borderId="35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5" fillId="24" borderId="4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7" fillId="24" borderId="31" xfId="0" applyFont="1" applyFill="1" applyBorder="1" applyAlignment="1">
      <alignment horizontal="left" vertical="center" shrinkToFit="1"/>
    </xf>
    <xf numFmtId="0" fontId="37" fillId="24" borderId="14" xfId="0" applyFont="1" applyFill="1" applyBorder="1" applyAlignment="1">
      <alignment horizontal="left" vertical="center" shrinkToFit="1"/>
    </xf>
    <xf numFmtId="0" fontId="36" fillId="24" borderId="14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left" vertical="center" shrinkToFit="1"/>
    </xf>
    <xf numFmtId="0" fontId="35" fillId="24" borderId="31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20" fontId="36" fillId="24" borderId="11" xfId="0" applyNumberFormat="1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38100</xdr:colOff>
      <xdr:row>1</xdr:row>
      <xdr:rowOff>104775</xdr:rowOff>
    </xdr:from>
    <xdr:to>
      <xdr:col>53</xdr:col>
      <xdr:colOff>76200</xdr:colOff>
      <xdr:row>9</xdr:row>
      <xdr:rowOff>38100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00025"/>
          <a:ext cx="1266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44"/>
  <sheetViews>
    <sheetView showGridLines="0" tabSelected="1" zoomScalePageLayoutView="0" workbookViewId="0" topLeftCell="A27">
      <selection activeCell="BK37" sqref="BK37"/>
    </sheetView>
  </sheetViews>
  <sheetFormatPr defaultColWidth="1.7109375" defaultRowHeight="12.75"/>
  <cols>
    <col min="1" max="9" width="1.7109375" style="0" customWidth="1"/>
    <col min="10" max="10" width="2.7109375" style="0" customWidth="1"/>
    <col min="11" max="11" width="0.13671875" style="0" customWidth="1"/>
    <col min="12" max="48" width="1.7109375" style="0" customWidth="1"/>
    <col min="49" max="49" width="3.57421875" style="0" customWidth="1"/>
    <col min="50" max="51" width="1.7109375" style="0" customWidth="1"/>
    <col min="52" max="52" width="2.8515625" style="0" customWidth="1"/>
    <col min="53" max="55" width="1.7109375" style="0" customWidth="1"/>
    <col min="56" max="56" width="2.7109375" style="50" customWidth="1"/>
    <col min="57" max="62" width="2.7109375" style="16" customWidth="1"/>
    <col min="63" max="63" width="3.00390625" style="16" customWidth="1"/>
    <col min="64" max="67" width="2.7109375" style="16" customWidth="1"/>
    <col min="68" max="68" width="4.421875" style="16" customWidth="1"/>
    <col min="69" max="69" width="2.7109375" style="16" customWidth="1"/>
    <col min="70" max="70" width="4.140625" style="16" customWidth="1"/>
    <col min="71" max="71" width="7.00390625" style="16" customWidth="1"/>
    <col min="72" max="73" width="1.7109375" style="16" customWidth="1"/>
    <col min="74" max="80" width="1.7109375" style="17" customWidth="1"/>
    <col min="81" max="96" width="1.7109375" style="18" customWidth="1"/>
    <col min="97" max="16384" width="1.7109375" style="12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"/>
      <c r="BW1" s="17"/>
      <c r="BX1" s="17"/>
      <c r="BY1" s="17"/>
      <c r="BZ1" s="17"/>
      <c r="CA1" s="17"/>
      <c r="CB1" s="17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</row>
    <row r="2" spans="1:96" s="6" customFormat="1" ht="33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"/>
      <c r="BW2" s="17"/>
      <c r="BX2" s="17"/>
      <c r="BY2" s="17"/>
      <c r="BZ2" s="17"/>
      <c r="CA2" s="17"/>
      <c r="CB2" s="17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</row>
    <row r="3" spans="1:96" s="8" customFormat="1" ht="27">
      <c r="A3" s="148" t="s">
        <v>35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20"/>
      <c r="BW3" s="20"/>
      <c r="BX3" s="20"/>
      <c r="BY3" s="20"/>
      <c r="BZ3" s="20"/>
      <c r="CA3" s="20"/>
      <c r="CB3" s="20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</row>
    <row r="4" spans="1:96" s="2" customFormat="1" ht="15">
      <c r="A4" s="149" t="s">
        <v>36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3"/>
      <c r="BY4" s="23"/>
      <c r="BZ4" s="23"/>
      <c r="CA4" s="23"/>
      <c r="CB4" s="23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43:96" s="2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3"/>
      <c r="BY5" s="23"/>
      <c r="BZ5" s="23"/>
      <c r="CA5" s="23"/>
      <c r="CB5" s="23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2:96" s="2" customFormat="1" ht="15.75">
      <c r="L6" s="3" t="s">
        <v>0</v>
      </c>
      <c r="M6" s="126" t="s">
        <v>30</v>
      </c>
      <c r="N6" s="126"/>
      <c r="O6" s="126"/>
      <c r="P6" s="126"/>
      <c r="Q6" s="126"/>
      <c r="R6" s="126"/>
      <c r="S6" s="126"/>
      <c r="T6" s="126"/>
      <c r="U6" s="2" t="s">
        <v>1</v>
      </c>
      <c r="Y6" s="127">
        <v>39984</v>
      </c>
      <c r="Z6" s="127"/>
      <c r="AA6" s="127"/>
      <c r="AB6" s="127"/>
      <c r="AC6" s="127"/>
      <c r="AD6" s="127"/>
      <c r="AE6" s="127"/>
      <c r="AF6" s="127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3"/>
      <c r="BY6" s="23"/>
      <c r="BZ6" s="23"/>
      <c r="CA6" s="23"/>
      <c r="CB6" s="23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43:96" s="2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2:96" s="2" customFormat="1" ht="15">
      <c r="B8" s="128" t="s">
        <v>37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3"/>
      <c r="BX8" s="23"/>
      <c r="BY8" s="23"/>
      <c r="BZ8" s="23"/>
      <c r="CA8" s="23"/>
      <c r="CB8" s="23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57:96" s="2" customFormat="1" ht="6" customHeight="1"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3"/>
      <c r="BY9" s="23"/>
      <c r="BZ9" s="23"/>
      <c r="CA9" s="23"/>
      <c r="CB9" s="23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</row>
    <row r="10" spans="7:96" s="2" customFormat="1" ht="15.75">
      <c r="G10" s="5" t="s">
        <v>2</v>
      </c>
      <c r="H10" s="131">
        <v>0.5833333333333334</v>
      </c>
      <c r="I10" s="131"/>
      <c r="J10" s="131"/>
      <c r="K10" s="131"/>
      <c r="L10" s="131"/>
      <c r="M10" s="6" t="s">
        <v>3</v>
      </c>
      <c r="T10" s="5" t="s">
        <v>4</v>
      </c>
      <c r="U10" s="132">
        <v>1</v>
      </c>
      <c r="V10" s="132" t="s">
        <v>5</v>
      </c>
      <c r="W10" s="13" t="s">
        <v>23</v>
      </c>
      <c r="X10" s="130">
        <v>0.008333333333333333</v>
      </c>
      <c r="Y10" s="130"/>
      <c r="Z10" s="130"/>
      <c r="AA10" s="130"/>
      <c r="AB10" s="130"/>
      <c r="AC10" s="6" t="s">
        <v>6</v>
      </c>
      <c r="AK10" s="5" t="s">
        <v>7</v>
      </c>
      <c r="AL10" s="130">
        <v>0.0020833333333333333</v>
      </c>
      <c r="AM10" s="130"/>
      <c r="AN10" s="130"/>
      <c r="AO10" s="130"/>
      <c r="AP10" s="130"/>
      <c r="AQ10" s="6" t="s">
        <v>6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3"/>
      <c r="BX10" s="23"/>
      <c r="BY10" s="23"/>
      <c r="BZ10" s="23"/>
      <c r="CA10" s="23"/>
      <c r="CB10" s="23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s="10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17"/>
      <c r="BX11" s="17"/>
      <c r="BY11" s="17"/>
      <c r="BZ11" s="17"/>
      <c r="CA11" s="17"/>
      <c r="CB11" s="17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s="10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7"/>
      <c r="BW12" s="17"/>
      <c r="BX12" s="17"/>
      <c r="BY12" s="17"/>
      <c r="BZ12" s="17"/>
      <c r="CA12" s="17"/>
      <c r="CB12" s="17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s="10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7"/>
      <c r="BW13" s="17"/>
      <c r="BX13" s="17"/>
      <c r="BY13" s="17"/>
      <c r="BZ13" s="17"/>
      <c r="CA13" s="17"/>
      <c r="CB13" s="17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s="10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7"/>
      <c r="BW14" s="17"/>
      <c r="BX14" s="17"/>
      <c r="BY14" s="17"/>
      <c r="BZ14" s="17"/>
      <c r="CA14" s="17"/>
      <c r="CB14" s="17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s="10" customFormat="1" ht="18.75" customHeight="1">
      <c r="A15"/>
      <c r="J15" s="113" t="s">
        <v>24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5"/>
      <c r="AV15" s="111"/>
      <c r="AW15" s="112"/>
      <c r="AX15"/>
      <c r="AY15"/>
      <c r="AZ15"/>
      <c r="BA15"/>
      <c r="BB15"/>
      <c r="BC15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7"/>
      <c r="BW15" s="17"/>
      <c r="BX15" s="17"/>
      <c r="BY15" s="17"/>
      <c r="BZ15" s="17"/>
      <c r="CA15" s="17"/>
      <c r="CB15" s="17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s="10" customFormat="1" ht="18.75" customHeight="1">
      <c r="A16"/>
      <c r="J16" s="106" t="s">
        <v>9</v>
      </c>
      <c r="K16" s="107"/>
      <c r="L16" s="108" t="s">
        <v>31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110"/>
      <c r="AX16"/>
      <c r="AY16"/>
      <c r="AZ16"/>
      <c r="BA16"/>
      <c r="BB16"/>
      <c r="BC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7"/>
      <c r="BW16" s="17"/>
      <c r="BX16" s="17"/>
      <c r="BY16" s="17"/>
      <c r="BZ16" s="17"/>
      <c r="CA16" s="17"/>
      <c r="CB16" s="17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s="10" customFormat="1" ht="18.75" customHeight="1">
      <c r="A17"/>
      <c r="J17" s="106" t="s">
        <v>10</v>
      </c>
      <c r="K17" s="107"/>
      <c r="L17" s="108" t="s">
        <v>32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W17" s="110"/>
      <c r="AX17"/>
      <c r="AY17"/>
      <c r="AZ17"/>
      <c r="BA17"/>
      <c r="BB17"/>
      <c r="BC17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7"/>
      <c r="BW17" s="17"/>
      <c r="BX17" s="17"/>
      <c r="BY17" s="17"/>
      <c r="BZ17" s="17"/>
      <c r="CA17" s="17"/>
      <c r="CB17" s="17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s="10" customFormat="1" ht="18.75" customHeight="1">
      <c r="A18"/>
      <c r="J18" s="106" t="s">
        <v>11</v>
      </c>
      <c r="K18" s="107"/>
      <c r="L18" s="108" t="s">
        <v>33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10"/>
      <c r="AX18"/>
      <c r="AY18"/>
      <c r="AZ18"/>
      <c r="BA18"/>
      <c r="BB18"/>
      <c r="BC18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7"/>
      <c r="BW18" s="17"/>
      <c r="BX18" s="17"/>
      <c r="BY18" s="17"/>
      <c r="BZ18" s="17"/>
      <c r="CA18" s="17"/>
      <c r="CB18" s="17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  <row r="19" spans="1:96" s="10" customFormat="1" ht="18.75" customHeight="1" thickBot="1">
      <c r="A19"/>
      <c r="J19" s="98" t="s">
        <v>12</v>
      </c>
      <c r="K19" s="99"/>
      <c r="L19" s="100" t="s">
        <v>34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1"/>
      <c r="AW19" s="102"/>
      <c r="AX19"/>
      <c r="AY19"/>
      <c r="AZ19"/>
      <c r="BA19"/>
      <c r="BB19"/>
      <c r="BC19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7"/>
      <c r="BW19" s="17"/>
      <c r="BX19" s="17"/>
      <c r="BY19" s="17"/>
      <c r="BZ19" s="17"/>
      <c r="CA19" s="17"/>
      <c r="CB19" s="17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</row>
    <row r="20" spans="1:96" s="1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7"/>
      <c r="BW20" s="17"/>
      <c r="BX20" s="17"/>
      <c r="BY20" s="17"/>
      <c r="BZ20" s="17"/>
      <c r="CA20" s="17"/>
      <c r="CB20" s="17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</row>
    <row r="21" spans="1:96" s="10" customFormat="1" ht="12.75">
      <c r="A21"/>
      <c r="B21" s="1" t="s">
        <v>26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BW21" s="17"/>
      <c r="BX21" s="17"/>
      <c r="BY21" s="17"/>
      <c r="BZ21" s="17"/>
      <c r="CA21" s="17"/>
      <c r="CB21" s="17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6" s="10" customFormat="1" ht="11.25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17"/>
      <c r="BX22" s="17"/>
      <c r="BY22" s="17"/>
      <c r="BZ22" s="17"/>
      <c r="CA22" s="17"/>
      <c r="CB22" s="17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101" s="29" customFormat="1" ht="21.75" customHeight="1" thickBot="1">
      <c r="A23" s="4"/>
      <c r="B23" s="71" t="s">
        <v>13</v>
      </c>
      <c r="C23" s="133"/>
      <c r="D23" s="141" t="s">
        <v>14</v>
      </c>
      <c r="E23" s="72"/>
      <c r="F23" s="72"/>
      <c r="G23" s="72"/>
      <c r="H23" s="72"/>
      <c r="I23" s="133"/>
      <c r="J23" s="31"/>
      <c r="K23" s="72" t="s">
        <v>15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133"/>
      <c r="AW23" s="141" t="s">
        <v>18</v>
      </c>
      <c r="AX23" s="72"/>
      <c r="AY23" s="72"/>
      <c r="AZ23" s="72"/>
      <c r="BA23" s="133"/>
      <c r="BB23" s="141" t="s">
        <v>28</v>
      </c>
      <c r="BC23" s="73"/>
      <c r="BD23" s="11"/>
      <c r="BE23" s="54"/>
      <c r="BF23" s="52" t="s">
        <v>22</v>
      </c>
      <c r="BG23" s="53"/>
      <c r="BH23" s="53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1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30"/>
      <c r="CT23" s="30"/>
      <c r="CU23" s="30"/>
      <c r="CV23" s="30"/>
      <c r="CW23" s="30"/>
    </row>
    <row r="24" spans="2:96" s="32" customFormat="1" ht="21.75" customHeight="1" thickBot="1">
      <c r="B24" s="134">
        <v>1</v>
      </c>
      <c r="C24" s="119"/>
      <c r="D24" s="135">
        <v>0.59375</v>
      </c>
      <c r="E24" s="136"/>
      <c r="F24" s="136"/>
      <c r="G24" s="136"/>
      <c r="H24" s="136"/>
      <c r="I24" s="137"/>
      <c r="J24" s="103" t="str">
        <f>L16</f>
        <v>Sf Wüsting/Altmoorhausen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68" t="s">
        <v>17</v>
      </c>
      <c r="AD24" s="103" t="str">
        <f>L17</f>
        <v>1. FC Ohmstede</v>
      </c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5"/>
      <c r="AW24" s="118">
        <v>0</v>
      </c>
      <c r="AX24" s="119"/>
      <c r="AY24" s="68" t="s">
        <v>16</v>
      </c>
      <c r="AZ24" s="119">
        <v>0</v>
      </c>
      <c r="BA24" s="120"/>
      <c r="BB24" s="116">
        <v>1</v>
      </c>
      <c r="BC24" s="117"/>
      <c r="BE24" s="33"/>
      <c r="BF24" s="43">
        <f aca="true" t="shared" si="0" ref="BF24:BF33">IF(ISBLANK(AW24),"0",IF(AW24&gt;AZ24,3,IF(AW24=AZ24,1,0)))</f>
        <v>1</v>
      </c>
      <c r="BG24" s="43" t="s">
        <v>16</v>
      </c>
      <c r="BH24" s="43">
        <f aca="true" t="shared" si="1" ref="BH24:BH33">IF(ISBLANK(AZ24),"0",IF(AZ24&gt;AW24,3,IF(AZ24=AW24,1,0)))</f>
        <v>1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49"/>
      <c r="BV24" s="63"/>
      <c r="BW24" s="63"/>
      <c r="BX24" s="63"/>
      <c r="BY24" s="63"/>
      <c r="BZ24" s="63"/>
      <c r="CA24" s="63"/>
      <c r="CB24" s="63"/>
      <c r="CI24" s="34"/>
      <c r="CJ24" s="34"/>
      <c r="CK24" s="34"/>
      <c r="CL24" s="34"/>
      <c r="CM24" s="34"/>
      <c r="CN24" s="34"/>
      <c r="CO24" s="34"/>
      <c r="CP24" s="34"/>
      <c r="CQ24" s="34"/>
      <c r="CR24" s="34"/>
    </row>
    <row r="25" spans="1:96" s="11" customFormat="1" ht="21.75" customHeight="1" thickBot="1">
      <c r="A25" s="4"/>
      <c r="B25" s="142">
        <v>2</v>
      </c>
      <c r="C25" s="122"/>
      <c r="D25" s="135">
        <v>0.59375</v>
      </c>
      <c r="E25" s="136"/>
      <c r="F25" s="136"/>
      <c r="G25" s="136"/>
      <c r="H25" s="136"/>
      <c r="I25" s="137"/>
      <c r="J25" s="138" t="str">
        <f>L18</f>
        <v>Sf Littel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69" t="s">
        <v>17</v>
      </c>
      <c r="AD25" s="138" t="str">
        <f>L19</f>
        <v>FC Huntlosen</v>
      </c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  <c r="AW25" s="121">
        <v>0</v>
      </c>
      <c r="AX25" s="122"/>
      <c r="AY25" s="69" t="s">
        <v>16</v>
      </c>
      <c r="AZ25" s="122">
        <v>2</v>
      </c>
      <c r="BA25" s="123"/>
      <c r="BB25" s="124">
        <v>3</v>
      </c>
      <c r="BC25" s="125"/>
      <c r="BE25" s="54"/>
      <c r="BF25" s="43">
        <f t="shared" si="0"/>
        <v>0</v>
      </c>
      <c r="BG25" s="43" t="s">
        <v>16</v>
      </c>
      <c r="BH25" s="43">
        <f t="shared" si="1"/>
        <v>3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1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96" s="11" customFormat="1" ht="21.75" customHeight="1" thickBot="1">
      <c r="A26" s="4"/>
      <c r="B26" s="142">
        <v>3</v>
      </c>
      <c r="C26" s="122"/>
      <c r="D26" s="135">
        <v>0.6145833333333334</v>
      </c>
      <c r="E26" s="136"/>
      <c r="F26" s="136"/>
      <c r="G26" s="136"/>
      <c r="H26" s="136"/>
      <c r="I26" s="137"/>
      <c r="J26" s="138" t="str">
        <f>L19</f>
        <v>FC Huntlosen</v>
      </c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69" t="s">
        <v>17</v>
      </c>
      <c r="AD26" s="138" t="str">
        <f>L16</f>
        <v>Sf Wüsting/Altmoorhausen</v>
      </c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  <c r="AW26" s="121">
        <v>1</v>
      </c>
      <c r="AX26" s="122"/>
      <c r="AY26" s="69" t="s">
        <v>16</v>
      </c>
      <c r="AZ26" s="122">
        <v>0</v>
      </c>
      <c r="BA26" s="123"/>
      <c r="BB26" s="124">
        <v>1</v>
      </c>
      <c r="BC26" s="125"/>
      <c r="BE26" s="54"/>
      <c r="BF26" s="43">
        <f t="shared" si="0"/>
        <v>3</v>
      </c>
      <c r="BG26" s="43" t="s">
        <v>16</v>
      </c>
      <c r="BH26" s="43">
        <f t="shared" si="1"/>
        <v>0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1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25"/>
      <c r="CJ26" s="25"/>
      <c r="CK26" s="25"/>
      <c r="CL26" s="25"/>
      <c r="CM26" s="25"/>
      <c r="CN26" s="25"/>
      <c r="CO26" s="25"/>
      <c r="CP26" s="25"/>
      <c r="CQ26" s="25"/>
      <c r="CR26" s="25"/>
    </row>
    <row r="27" spans="1:96" s="11" customFormat="1" ht="21.75" customHeight="1" thickBot="1">
      <c r="A27" s="4"/>
      <c r="B27" s="142">
        <v>4</v>
      </c>
      <c r="C27" s="122"/>
      <c r="D27" s="135">
        <v>0.6145833333333334</v>
      </c>
      <c r="E27" s="136"/>
      <c r="F27" s="136"/>
      <c r="G27" s="136"/>
      <c r="H27" s="136"/>
      <c r="I27" s="137"/>
      <c r="J27" s="138" t="str">
        <f>L18</f>
        <v>Sf Littel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69" t="s">
        <v>17</v>
      </c>
      <c r="AD27" s="138" t="str">
        <f>L17</f>
        <v>1. FC Ohmstede</v>
      </c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21">
        <v>0</v>
      </c>
      <c r="AX27" s="122"/>
      <c r="AY27" s="69" t="s">
        <v>16</v>
      </c>
      <c r="AZ27" s="122">
        <v>3</v>
      </c>
      <c r="BA27" s="123"/>
      <c r="BB27" s="124">
        <v>3</v>
      </c>
      <c r="BC27" s="125"/>
      <c r="BE27" s="54"/>
      <c r="BF27" s="43">
        <f t="shared" si="0"/>
        <v>0</v>
      </c>
      <c r="BG27" s="43" t="s">
        <v>16</v>
      </c>
      <c r="BH27" s="43">
        <f t="shared" si="1"/>
        <v>3</v>
      </c>
      <c r="BI27" s="54"/>
      <c r="BJ27" s="54"/>
      <c r="BK27" s="55"/>
      <c r="BL27" s="55"/>
      <c r="BM27" s="55"/>
      <c r="BN27" s="55"/>
      <c r="BO27" s="55" t="s">
        <v>22</v>
      </c>
      <c r="BP27" s="55"/>
      <c r="BQ27" s="55"/>
      <c r="BR27" s="55"/>
      <c r="BS27" s="55"/>
      <c r="BT27" s="54"/>
      <c r="BU27" s="51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96" s="11" customFormat="1" ht="21.75" customHeight="1" thickBot="1">
      <c r="A28" s="4"/>
      <c r="B28" s="134">
        <v>5</v>
      </c>
      <c r="C28" s="119"/>
      <c r="D28" s="135">
        <v>0.6458333333333334</v>
      </c>
      <c r="E28" s="136"/>
      <c r="F28" s="136"/>
      <c r="G28" s="136"/>
      <c r="H28" s="136"/>
      <c r="I28" s="137"/>
      <c r="J28" s="103" t="str">
        <f>L16</f>
        <v>Sf Wüsting/Altmoorhausen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68" t="s">
        <v>17</v>
      </c>
      <c r="AD28" s="103" t="str">
        <f>L18</f>
        <v>Sf Littel</v>
      </c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5"/>
      <c r="AW28" s="118">
        <v>1</v>
      </c>
      <c r="AX28" s="119"/>
      <c r="AY28" s="68" t="s">
        <v>16</v>
      </c>
      <c r="AZ28" s="119">
        <v>1</v>
      </c>
      <c r="BA28" s="120"/>
      <c r="BB28" s="116">
        <v>1</v>
      </c>
      <c r="BC28" s="117"/>
      <c r="BD28" s="9"/>
      <c r="BE28" s="54"/>
      <c r="BF28" s="43">
        <f t="shared" si="0"/>
        <v>1</v>
      </c>
      <c r="BG28" s="43" t="s">
        <v>16</v>
      </c>
      <c r="BH28" s="43">
        <f t="shared" si="1"/>
        <v>1</v>
      </c>
      <c r="BI28" s="54"/>
      <c r="BJ28" s="54"/>
      <c r="BK28" s="56"/>
      <c r="BL28" s="56"/>
      <c r="BM28" s="57" t="str">
        <f>$L$16</f>
        <v>Sf Wüsting/Altmoorhausen</v>
      </c>
      <c r="BN28" s="58"/>
      <c r="BO28" s="58">
        <f>SUM(BF24+BH26+BF28+BF30+BH32+BF34)</f>
        <v>8</v>
      </c>
      <c r="BP28" s="58">
        <f>SUM(AW24+AZ26+AW28+AW30+AZ32+AW34)</f>
        <v>5</v>
      </c>
      <c r="BQ28" s="59" t="s">
        <v>16</v>
      </c>
      <c r="BR28" s="58">
        <f>SUM(AZ24+AW26+AZ28+AZ30+AW32+AZ34)</f>
        <v>5</v>
      </c>
      <c r="BS28" s="58">
        <f>SUM(BP28-BR28)</f>
        <v>0</v>
      </c>
      <c r="BT28" s="54"/>
      <c r="BU28" s="51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s="11" customFormat="1" ht="21.75" customHeight="1" thickBot="1">
      <c r="A29" s="4"/>
      <c r="B29" s="142">
        <v>6</v>
      </c>
      <c r="C29" s="122"/>
      <c r="D29" s="135">
        <v>0.6458333333333334</v>
      </c>
      <c r="E29" s="136"/>
      <c r="F29" s="136"/>
      <c r="G29" s="136"/>
      <c r="H29" s="136"/>
      <c r="I29" s="137"/>
      <c r="J29" s="138" t="str">
        <f>L17</f>
        <v>1. FC Ohmstede</v>
      </c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69" t="s">
        <v>17</v>
      </c>
      <c r="AD29" s="138" t="str">
        <f>L19</f>
        <v>FC Huntlosen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  <c r="AW29" s="121">
        <v>0</v>
      </c>
      <c r="AX29" s="122"/>
      <c r="AY29" s="69" t="s">
        <v>16</v>
      </c>
      <c r="AZ29" s="122">
        <v>0</v>
      </c>
      <c r="BA29" s="123"/>
      <c r="BB29" s="124">
        <v>3</v>
      </c>
      <c r="BC29" s="125"/>
      <c r="BD29" s="9"/>
      <c r="BE29" s="54"/>
      <c r="BF29" s="43">
        <f t="shared" si="0"/>
        <v>1</v>
      </c>
      <c r="BG29" s="43" t="s">
        <v>16</v>
      </c>
      <c r="BH29" s="43">
        <f t="shared" si="1"/>
        <v>1</v>
      </c>
      <c r="BI29" s="54"/>
      <c r="BJ29" s="54"/>
      <c r="BK29" s="56"/>
      <c r="BL29" s="56"/>
      <c r="BM29" s="60" t="str">
        <f>$L$17</f>
        <v>1. FC Ohmstede</v>
      </c>
      <c r="BN29" s="58"/>
      <c r="BO29" s="58">
        <f>SUM(BH24+BH27+BF29+BH30+BH33+BF35)</f>
        <v>14</v>
      </c>
      <c r="BP29" s="58">
        <f>SUM(AZ24+AZ27+AW29+AZ30+AZ33+AW35)</f>
        <v>11</v>
      </c>
      <c r="BQ29" s="59" t="s">
        <v>16</v>
      </c>
      <c r="BR29" s="58">
        <f>SUM(AW24+AW27+AZ29+AW30+AW33+AZ35)</f>
        <v>0</v>
      </c>
      <c r="BS29" s="58">
        <f>SUM(BP29-BR29)</f>
        <v>11</v>
      </c>
      <c r="BT29" s="54"/>
      <c r="BU29" s="51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25"/>
      <c r="CJ29" s="25"/>
      <c r="CK29" s="25"/>
      <c r="CL29" s="25"/>
      <c r="CM29" s="25"/>
      <c r="CN29" s="25"/>
      <c r="CO29" s="25"/>
      <c r="CP29" s="25"/>
      <c r="CQ29" s="25"/>
      <c r="CR29" s="25"/>
    </row>
    <row r="30" spans="1:96" s="11" customFormat="1" ht="21.75" customHeight="1" thickBot="1">
      <c r="A30" s="4"/>
      <c r="B30" s="156">
        <v>7</v>
      </c>
      <c r="C30" s="157"/>
      <c r="D30" s="158">
        <v>0.6666666666666666</v>
      </c>
      <c r="E30" s="159"/>
      <c r="F30" s="159"/>
      <c r="G30" s="159"/>
      <c r="H30" s="159"/>
      <c r="I30" s="160"/>
      <c r="J30" s="161" t="str">
        <f>L16</f>
        <v>Sf Wüsting/Altmoorhausen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 t="s">
        <v>17</v>
      </c>
      <c r="AD30" s="161" t="str">
        <f>L17</f>
        <v>1. FC Ohmstede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4"/>
      <c r="AW30" s="165">
        <v>0</v>
      </c>
      <c r="AX30" s="157"/>
      <c r="AY30" s="163" t="s">
        <v>16</v>
      </c>
      <c r="AZ30" s="157">
        <v>2</v>
      </c>
      <c r="BA30" s="166"/>
      <c r="BB30" s="143">
        <v>1</v>
      </c>
      <c r="BC30" s="144"/>
      <c r="BD30" s="9"/>
      <c r="BE30" s="54"/>
      <c r="BF30" s="43">
        <f t="shared" si="0"/>
        <v>0</v>
      </c>
      <c r="BG30" s="43" t="s">
        <v>16</v>
      </c>
      <c r="BH30" s="43">
        <f t="shared" si="1"/>
        <v>3</v>
      </c>
      <c r="BI30" s="54"/>
      <c r="BJ30" s="54"/>
      <c r="BK30" s="56"/>
      <c r="BL30" s="56"/>
      <c r="BM30" s="60" t="str">
        <f>$L$18</f>
        <v>Sf Littel</v>
      </c>
      <c r="BN30" s="58"/>
      <c r="BO30" s="58">
        <f>SUM(BF25+BF27+BH28+BF31+BF33+BH34)</f>
        <v>1</v>
      </c>
      <c r="BP30" s="58">
        <f>SUM(AW25+AW27+AZ28+AW31+AW33+AZ34)</f>
        <v>1</v>
      </c>
      <c r="BQ30" s="59" t="s">
        <v>16</v>
      </c>
      <c r="BR30" s="58">
        <f>SUM(AZ25+AZ27+AW28+AZ31+AZ33+AW34)</f>
        <v>14</v>
      </c>
      <c r="BS30" s="58">
        <f>SUM(BP30-BR30)</f>
        <v>-13</v>
      </c>
      <c r="BT30" s="54"/>
      <c r="BU30" s="51"/>
      <c r="BV30" s="61"/>
      <c r="BW30" s="61"/>
      <c r="BX30" s="61"/>
      <c r="BY30" s="61"/>
      <c r="BZ30" s="61"/>
      <c r="CA30" s="61"/>
      <c r="CB30" s="61"/>
      <c r="CC30" s="62"/>
      <c r="CD30" s="62"/>
      <c r="CE30" s="62"/>
      <c r="CF30" s="62"/>
      <c r="CG30" s="62"/>
      <c r="CH30" s="62"/>
      <c r="CI30" s="25"/>
      <c r="CJ30" s="25"/>
      <c r="CK30" s="25"/>
      <c r="CL30" s="25"/>
      <c r="CM30" s="25"/>
      <c r="CN30" s="25"/>
      <c r="CO30" s="25"/>
      <c r="CP30" s="25"/>
      <c r="CQ30" s="25"/>
      <c r="CR30" s="25"/>
    </row>
    <row r="31" spans="1:96" s="11" customFormat="1" ht="21.75" customHeight="1" thickBot="1">
      <c r="A31" s="4"/>
      <c r="B31" s="167">
        <v>8</v>
      </c>
      <c r="C31" s="168"/>
      <c r="D31" s="158">
        <v>0.6666666666666666</v>
      </c>
      <c r="E31" s="159"/>
      <c r="F31" s="159"/>
      <c r="G31" s="159"/>
      <c r="H31" s="159"/>
      <c r="I31" s="160"/>
      <c r="J31" s="169" t="str">
        <f>L18</f>
        <v>Sf Littel</v>
      </c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 t="s">
        <v>17</v>
      </c>
      <c r="AD31" s="169" t="str">
        <f>L19</f>
        <v>FC Huntlosen</v>
      </c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2"/>
      <c r="AW31" s="173">
        <v>0</v>
      </c>
      <c r="AX31" s="168"/>
      <c r="AY31" s="171" t="s">
        <v>16</v>
      </c>
      <c r="AZ31" s="168">
        <v>2</v>
      </c>
      <c r="BA31" s="174"/>
      <c r="BB31" s="145">
        <v>3</v>
      </c>
      <c r="BC31" s="146"/>
      <c r="BD31" s="9"/>
      <c r="BE31" s="54"/>
      <c r="BF31" s="43">
        <f t="shared" si="0"/>
        <v>0</v>
      </c>
      <c r="BG31" s="43" t="s">
        <v>16</v>
      </c>
      <c r="BH31" s="43">
        <f t="shared" si="1"/>
        <v>3</v>
      </c>
      <c r="BI31" s="54"/>
      <c r="BJ31" s="54"/>
      <c r="BK31" s="56"/>
      <c r="BL31" s="56"/>
      <c r="BM31" s="60" t="str">
        <f>$L$19</f>
        <v>FC Huntlosen</v>
      </c>
      <c r="BN31" s="58"/>
      <c r="BO31" s="58">
        <f>SUM(BH25+BF26+BH29+BH31+BF32+BH35)</f>
        <v>10</v>
      </c>
      <c r="BP31" s="58">
        <f>SUM(AZ25+AW26+AZ29+AZ31+AW32+AZ35)</f>
        <v>6</v>
      </c>
      <c r="BQ31" s="59" t="s">
        <v>16</v>
      </c>
      <c r="BR31" s="58">
        <f>SUM(AW25+AZ26+AW29+AW31+AZ32+AW35)</f>
        <v>4</v>
      </c>
      <c r="BS31" s="58">
        <f>SUM(BP31-BR31)</f>
        <v>2</v>
      </c>
      <c r="BT31" s="54"/>
      <c r="BU31" s="51"/>
      <c r="BV31" s="61"/>
      <c r="BW31" s="61"/>
      <c r="BX31" s="61"/>
      <c r="BY31" s="61"/>
      <c r="BZ31" s="61"/>
      <c r="CA31" s="61"/>
      <c r="CB31" s="61"/>
      <c r="CC31" s="62"/>
      <c r="CD31" s="62"/>
      <c r="CE31" s="62"/>
      <c r="CF31" s="62"/>
      <c r="CG31" s="62"/>
      <c r="CH31" s="62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96" s="11" customFormat="1" ht="21.75" customHeight="1" thickBot="1">
      <c r="A32" s="4"/>
      <c r="B32" s="156">
        <v>9</v>
      </c>
      <c r="C32" s="157"/>
      <c r="D32" s="158">
        <v>0.6979166666666666</v>
      </c>
      <c r="E32" s="159"/>
      <c r="F32" s="159"/>
      <c r="G32" s="159"/>
      <c r="H32" s="159"/>
      <c r="I32" s="160"/>
      <c r="J32" s="161" t="str">
        <f>L19</f>
        <v>FC Huntlosen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3" t="s">
        <v>17</v>
      </c>
      <c r="AD32" s="161" t="str">
        <f>L16</f>
        <v>Sf Wüsting/Altmoorhausen</v>
      </c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4"/>
      <c r="AW32" s="165">
        <v>1</v>
      </c>
      <c r="AX32" s="157"/>
      <c r="AY32" s="163" t="s">
        <v>16</v>
      </c>
      <c r="AZ32" s="157">
        <v>2</v>
      </c>
      <c r="BA32" s="166"/>
      <c r="BB32" s="143">
        <v>1</v>
      </c>
      <c r="BC32" s="144"/>
      <c r="BD32" s="9"/>
      <c r="BE32" s="54"/>
      <c r="BF32" s="43">
        <f t="shared" si="0"/>
        <v>0</v>
      </c>
      <c r="BG32" s="43" t="s">
        <v>16</v>
      </c>
      <c r="BH32" s="43">
        <f t="shared" si="1"/>
        <v>3</v>
      </c>
      <c r="BI32" s="54"/>
      <c r="BJ32" s="54"/>
      <c r="BK32" s="56"/>
      <c r="BL32" s="56"/>
      <c r="BM32" s="60"/>
      <c r="BN32" s="58"/>
      <c r="BO32" s="58"/>
      <c r="BP32" s="58"/>
      <c r="BQ32" s="59"/>
      <c r="BR32" s="58"/>
      <c r="BS32" s="58"/>
      <c r="BT32" s="54"/>
      <c r="BU32" s="51"/>
      <c r="BV32" s="61"/>
      <c r="BW32" s="61"/>
      <c r="BX32" s="61"/>
      <c r="BY32" s="61"/>
      <c r="BZ32" s="61"/>
      <c r="CA32" s="61"/>
      <c r="CB32" s="61"/>
      <c r="CC32" s="62"/>
      <c r="CD32" s="62"/>
      <c r="CE32" s="62"/>
      <c r="CF32" s="62"/>
      <c r="CG32" s="62"/>
      <c r="CH32" s="62"/>
      <c r="CI32" s="25"/>
      <c r="CJ32" s="25"/>
      <c r="CK32" s="25"/>
      <c r="CL32" s="25"/>
      <c r="CM32" s="25"/>
      <c r="CN32" s="25"/>
      <c r="CO32" s="25"/>
      <c r="CP32" s="25"/>
      <c r="CQ32" s="25"/>
      <c r="CR32" s="25"/>
    </row>
    <row r="33" spans="1:96" s="11" customFormat="1" ht="21.75" customHeight="1" thickBot="1">
      <c r="A33" s="4"/>
      <c r="B33" s="167">
        <v>10</v>
      </c>
      <c r="C33" s="168"/>
      <c r="D33" s="158">
        <v>0.6979166666666666</v>
      </c>
      <c r="E33" s="159"/>
      <c r="F33" s="159"/>
      <c r="G33" s="159"/>
      <c r="H33" s="159"/>
      <c r="I33" s="160"/>
      <c r="J33" s="169" t="str">
        <f>L18</f>
        <v>Sf Littel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1" t="s">
        <v>17</v>
      </c>
      <c r="AD33" s="169" t="str">
        <f>L17</f>
        <v>1. FC Ohmstede</v>
      </c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2"/>
      <c r="AW33" s="173">
        <v>0</v>
      </c>
      <c r="AX33" s="168"/>
      <c r="AY33" s="171" t="s">
        <v>16</v>
      </c>
      <c r="AZ33" s="168">
        <v>4</v>
      </c>
      <c r="BA33" s="174"/>
      <c r="BB33" s="145">
        <v>3</v>
      </c>
      <c r="BC33" s="146"/>
      <c r="BD33" s="9"/>
      <c r="BE33" s="54"/>
      <c r="BF33" s="43">
        <f t="shared" si="0"/>
        <v>0</v>
      </c>
      <c r="BG33" s="43" t="s">
        <v>16</v>
      </c>
      <c r="BH33" s="43">
        <f t="shared" si="1"/>
        <v>3</v>
      </c>
      <c r="BI33" s="54"/>
      <c r="BJ33" s="54"/>
      <c r="BK33" s="54"/>
      <c r="BL33" s="54"/>
      <c r="BM33" s="60"/>
      <c r="BN33" s="58"/>
      <c r="BO33" s="58"/>
      <c r="BP33" s="58"/>
      <c r="BQ33" s="59"/>
      <c r="BR33" s="58"/>
      <c r="BS33" s="58"/>
      <c r="BT33" s="54"/>
      <c r="BU33" s="51"/>
      <c r="BV33" s="61"/>
      <c r="BW33" s="61"/>
      <c r="BX33" s="61"/>
      <c r="BY33" s="61"/>
      <c r="BZ33" s="61"/>
      <c r="CA33" s="61"/>
      <c r="CB33" s="61"/>
      <c r="CC33" s="62"/>
      <c r="CD33" s="62"/>
      <c r="CE33" s="62"/>
      <c r="CF33" s="62"/>
      <c r="CG33" s="62"/>
      <c r="CH33" s="62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spans="1:96" s="11" customFormat="1" ht="21.75" customHeight="1" thickBot="1">
      <c r="A34" s="4"/>
      <c r="B34" s="167">
        <v>11</v>
      </c>
      <c r="C34" s="168"/>
      <c r="D34" s="158">
        <v>0.71875</v>
      </c>
      <c r="E34" s="159"/>
      <c r="F34" s="159"/>
      <c r="G34" s="159"/>
      <c r="H34" s="159"/>
      <c r="I34" s="160"/>
      <c r="J34" s="169" t="str">
        <f>L16</f>
        <v>Sf Wüsting/Altmoorhausen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1" t="s">
        <v>17</v>
      </c>
      <c r="AD34" s="169" t="str">
        <f>L18</f>
        <v>Sf Littel</v>
      </c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2"/>
      <c r="AW34" s="173">
        <v>2</v>
      </c>
      <c r="AX34" s="168"/>
      <c r="AY34" s="171" t="s">
        <v>16</v>
      </c>
      <c r="AZ34" s="168">
        <v>0</v>
      </c>
      <c r="BA34" s="174"/>
      <c r="BB34" s="145">
        <v>1</v>
      </c>
      <c r="BC34" s="146"/>
      <c r="BD34" s="9"/>
      <c r="BE34" s="54"/>
      <c r="BF34" s="43">
        <f>IF(ISBLANK(AW34),"0",IF(AW34&gt;AZ34,3,IF(AW34=AZ34,1,0)))</f>
        <v>3</v>
      </c>
      <c r="BG34" s="43" t="s">
        <v>16</v>
      </c>
      <c r="BH34" s="43">
        <f>IF(ISBLANK(AZ34),"0",IF(AZ34&gt;AW34,3,IF(AZ34=AW34,1,0)))</f>
        <v>0</v>
      </c>
      <c r="BI34" s="54"/>
      <c r="BJ34" s="55"/>
      <c r="BK34" s="55"/>
      <c r="BL34" s="55"/>
      <c r="BM34" s="60"/>
      <c r="BN34" s="58"/>
      <c r="BO34" s="58"/>
      <c r="BP34" s="58"/>
      <c r="BQ34" s="59"/>
      <c r="BR34" s="58"/>
      <c r="BS34" s="58"/>
      <c r="BT34" s="54"/>
      <c r="BU34" s="51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25"/>
      <c r="CJ34" s="25"/>
      <c r="CK34" s="25"/>
      <c r="CL34" s="25"/>
      <c r="CM34" s="25"/>
      <c r="CN34" s="25"/>
      <c r="CO34" s="25"/>
      <c r="CP34" s="25"/>
      <c r="CQ34" s="25"/>
      <c r="CR34" s="25"/>
    </row>
    <row r="35" spans="1:96" s="11" customFormat="1" ht="21.75" customHeight="1" thickBot="1">
      <c r="A35" s="4"/>
      <c r="B35" s="167">
        <v>12</v>
      </c>
      <c r="C35" s="168"/>
      <c r="D35" s="176">
        <v>0.71875</v>
      </c>
      <c r="E35" s="177"/>
      <c r="F35" s="177"/>
      <c r="G35" s="177"/>
      <c r="H35" s="177"/>
      <c r="I35" s="178"/>
      <c r="J35" s="169" t="str">
        <f>L17</f>
        <v>1. FC Ohmstede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1" t="s">
        <v>17</v>
      </c>
      <c r="AD35" s="169" t="str">
        <f>L19</f>
        <v>FC Huntlosen</v>
      </c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2"/>
      <c r="AW35" s="173">
        <v>2</v>
      </c>
      <c r="AX35" s="168"/>
      <c r="AY35" s="171" t="s">
        <v>16</v>
      </c>
      <c r="AZ35" s="168">
        <v>0</v>
      </c>
      <c r="BA35" s="174"/>
      <c r="BB35" s="145">
        <v>3</v>
      </c>
      <c r="BC35" s="146"/>
      <c r="BD35" s="9"/>
      <c r="BE35" s="54"/>
      <c r="BF35" s="43">
        <f>IF(ISBLANK(AW35),"0",IF(AW35&gt;AZ35,3,IF(AW35=AZ35,1,0)))</f>
        <v>3</v>
      </c>
      <c r="BG35" s="43" t="s">
        <v>16</v>
      </c>
      <c r="BH35" s="43">
        <f>IF(ISBLANK(AZ35),"0",IF(AZ35&gt;AW35,3,IF(AZ35=AW35,1,0)))</f>
        <v>0</v>
      </c>
      <c r="BI35" s="54"/>
      <c r="BJ35" s="55"/>
      <c r="BK35" s="55"/>
      <c r="BL35" s="55"/>
      <c r="BM35" s="60"/>
      <c r="BN35" s="58"/>
      <c r="BO35" s="58"/>
      <c r="BP35" s="58"/>
      <c r="BQ35" s="59"/>
      <c r="BR35" s="58"/>
      <c r="BS35" s="58"/>
      <c r="BT35" s="54"/>
      <c r="BU35" s="51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96" s="42" customFormat="1" ht="18" customHeight="1">
      <c r="A36" s="38"/>
      <c r="B36" s="37"/>
      <c r="C36" s="37"/>
      <c r="D36" s="39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7"/>
      <c r="AX36" s="37"/>
      <c r="AY36" s="35"/>
      <c r="AZ36" s="37"/>
      <c r="BA36" s="37"/>
      <c r="BB36" s="35"/>
      <c r="BC36" s="35"/>
      <c r="BD36" s="40"/>
      <c r="BE36" s="54"/>
      <c r="BF36" s="43"/>
      <c r="BG36" s="43"/>
      <c r="BH36" s="43"/>
      <c r="BI36" s="54"/>
      <c r="BJ36" s="55"/>
      <c r="BK36" s="55"/>
      <c r="BL36" s="55"/>
      <c r="BM36" s="60"/>
      <c r="BN36" s="58"/>
      <c r="BO36" s="58"/>
      <c r="BP36" s="58"/>
      <c r="BQ36" s="59"/>
      <c r="BR36" s="58"/>
      <c r="BS36" s="58"/>
      <c r="BT36" s="54"/>
      <c r="BU36" s="51"/>
      <c r="BV36" s="51"/>
      <c r="BW36" s="51"/>
      <c r="BX36" s="51"/>
      <c r="BY36" s="51"/>
      <c r="BZ36" s="51"/>
      <c r="CA36" s="51"/>
      <c r="CB36" s="51"/>
      <c r="CC36" s="64"/>
      <c r="CD36" s="64"/>
      <c r="CE36" s="64"/>
      <c r="CF36" s="64"/>
      <c r="CG36" s="64"/>
      <c r="CH36" s="64"/>
      <c r="CI36" s="41"/>
      <c r="CJ36" s="41"/>
      <c r="CK36" s="41"/>
      <c r="CL36" s="41"/>
      <c r="CM36" s="41"/>
      <c r="CN36" s="41"/>
      <c r="CO36" s="41"/>
      <c r="CP36" s="41"/>
      <c r="CQ36" s="41"/>
      <c r="CR36" s="41"/>
    </row>
    <row r="37" spans="1:96" s="10" customFormat="1" ht="18">
      <c r="A37"/>
      <c r="B37" s="1" t="s">
        <v>27</v>
      </c>
      <c r="C37"/>
      <c r="D37"/>
      <c r="E37"/>
      <c r="F37"/>
      <c r="G37"/>
      <c r="H37"/>
      <c r="I37"/>
      <c r="J37"/>
      <c r="K37"/>
      <c r="L37"/>
      <c r="M37" s="175" t="s">
        <v>38</v>
      </c>
      <c r="N37"/>
      <c r="O37"/>
      <c r="P37"/>
      <c r="Q37"/>
      <c r="R37"/>
      <c r="S37"/>
      <c r="T37"/>
      <c r="U37" s="175" t="s">
        <v>40</v>
      </c>
      <c r="V37"/>
      <c r="W37"/>
      <c r="X37"/>
      <c r="Y37"/>
      <c r="Z37"/>
      <c r="AA37"/>
      <c r="AB37"/>
      <c r="AC37"/>
      <c r="AD37" s="48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7"/>
      <c r="BW37" s="17"/>
      <c r="BX37" s="17"/>
      <c r="BY37" s="17"/>
      <c r="BZ37" s="17"/>
      <c r="CA37" s="17"/>
      <c r="CB37" s="17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s="10" customFormat="1" ht="15.75" customHeight="1" thickBot="1">
      <c r="A38"/>
      <c r="B38"/>
      <c r="C38"/>
      <c r="D38"/>
      <c r="E38"/>
      <c r="F38"/>
      <c r="G38"/>
      <c r="H38"/>
      <c r="I38"/>
      <c r="J38"/>
      <c r="K38"/>
      <c r="L38"/>
      <c r="M38" s="175" t="s">
        <v>39</v>
      </c>
      <c r="N38"/>
      <c r="O38"/>
      <c r="P38"/>
      <c r="Q38"/>
      <c r="R38"/>
      <c r="S38"/>
      <c r="T38"/>
      <c r="U38"/>
      <c r="V38"/>
      <c r="W38" s="175" t="s">
        <v>41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7"/>
      <c r="BW38" s="17"/>
      <c r="BX38" s="17"/>
      <c r="BY38" s="17"/>
      <c r="BZ38" s="17"/>
      <c r="CA38" s="17"/>
      <c r="CB38" s="17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9:96" s="7" customFormat="1" ht="21.75" customHeight="1" thickBot="1">
      <c r="I39" s="71" t="s">
        <v>24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1" t="s">
        <v>25</v>
      </c>
      <c r="AL39" s="72"/>
      <c r="AM39" s="73"/>
      <c r="AN39" s="72" t="s">
        <v>19</v>
      </c>
      <c r="AO39" s="72"/>
      <c r="AP39" s="73"/>
      <c r="AQ39" s="71" t="s">
        <v>20</v>
      </c>
      <c r="AR39" s="72"/>
      <c r="AS39" s="72"/>
      <c r="AT39" s="72"/>
      <c r="AU39" s="73"/>
      <c r="AV39" s="71" t="s">
        <v>21</v>
      </c>
      <c r="AW39" s="72"/>
      <c r="AX39" s="73"/>
      <c r="AY39"/>
      <c r="AZ39"/>
      <c r="BA39"/>
      <c r="BB39"/>
      <c r="BC39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</row>
    <row r="40" spans="1:96" s="10" customFormat="1" ht="21.75" customHeight="1">
      <c r="A40"/>
      <c r="I40" s="66" t="s">
        <v>9</v>
      </c>
      <c r="J40" s="76"/>
      <c r="K40" s="77" t="str">
        <f>BM28</f>
        <v>Sf Wüsting/Altmoorhausen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90">
        <f>COUNT(AW24,AZ26,AW28,AW30,AZ32,AW34)</f>
        <v>6</v>
      </c>
      <c r="AL40" s="90"/>
      <c r="AM40" s="90"/>
      <c r="AN40" s="90">
        <f>SUM(BO28)</f>
        <v>8</v>
      </c>
      <c r="AO40" s="90"/>
      <c r="AP40" s="91"/>
      <c r="AQ40" s="153">
        <f>BP28</f>
        <v>5</v>
      </c>
      <c r="AR40" s="95"/>
      <c r="AS40" s="45" t="s">
        <v>16</v>
      </c>
      <c r="AT40" s="95">
        <f>BR28</f>
        <v>5</v>
      </c>
      <c r="AU40" s="96"/>
      <c r="AV40" s="79">
        <f>BS28</f>
        <v>0</v>
      </c>
      <c r="AW40" s="80"/>
      <c r="AX40" s="81"/>
      <c r="AY40"/>
      <c r="AZ40"/>
      <c r="BA40"/>
      <c r="BB40"/>
      <c r="BC40"/>
      <c r="BD40" s="50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7"/>
      <c r="BW40" s="17"/>
      <c r="BX40" s="17"/>
      <c r="BY40" s="17"/>
      <c r="BZ40" s="17"/>
      <c r="CA40" s="17"/>
      <c r="CB40" s="17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6" s="10" customFormat="1" ht="21.75" customHeight="1">
      <c r="A41"/>
      <c r="I41" s="70" t="s">
        <v>11</v>
      </c>
      <c r="J41" s="67"/>
      <c r="K41" s="78" t="str">
        <f>BM29</f>
        <v>1. FC Ohmstede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65">
        <f>COUNT(AZ24,AZ27,AW29,AZ30,AZ33,AW35)</f>
        <v>6</v>
      </c>
      <c r="AL41" s="65"/>
      <c r="AM41" s="65"/>
      <c r="AN41" s="65">
        <f>SUM(BO29)</f>
        <v>14</v>
      </c>
      <c r="AO41" s="65"/>
      <c r="AP41" s="92"/>
      <c r="AQ41" s="154">
        <f>BP29</f>
        <v>11</v>
      </c>
      <c r="AR41" s="74"/>
      <c r="AS41" s="46" t="s">
        <v>16</v>
      </c>
      <c r="AT41" s="74">
        <f>BR29</f>
        <v>0</v>
      </c>
      <c r="AU41" s="75"/>
      <c r="AV41" s="82">
        <f>BS29</f>
        <v>11</v>
      </c>
      <c r="AW41" s="83"/>
      <c r="AX41" s="84"/>
      <c r="AY41"/>
      <c r="AZ41"/>
      <c r="BA41"/>
      <c r="BB41"/>
      <c r="BC41"/>
      <c r="BD41" s="50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7"/>
      <c r="BW41" s="17"/>
      <c r="BX41" s="17"/>
      <c r="BY41" s="17"/>
      <c r="BZ41" s="17"/>
      <c r="CA41" s="17"/>
      <c r="CB41" s="17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</row>
    <row r="42" spans="1:96" s="10" customFormat="1" ht="21.75" customHeight="1">
      <c r="A42"/>
      <c r="I42" s="70" t="s">
        <v>10</v>
      </c>
      <c r="J42" s="67"/>
      <c r="K42" s="78" t="str">
        <f>BM30</f>
        <v>Sf Littel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65">
        <f>COUNT(AW25,AW27,AZ28,AW31,AW33,AZ34)</f>
        <v>6</v>
      </c>
      <c r="AL42" s="65"/>
      <c r="AM42" s="65"/>
      <c r="AN42" s="65">
        <f>SUM(BO30)</f>
        <v>1</v>
      </c>
      <c r="AO42" s="65"/>
      <c r="AP42" s="92"/>
      <c r="AQ42" s="154">
        <f>BP30</f>
        <v>1</v>
      </c>
      <c r="AR42" s="74"/>
      <c r="AS42" s="46" t="s">
        <v>16</v>
      </c>
      <c r="AT42" s="74">
        <f>BR30</f>
        <v>14</v>
      </c>
      <c r="AU42" s="75"/>
      <c r="AV42" s="82">
        <f>BS30</f>
        <v>-13</v>
      </c>
      <c r="AW42" s="83"/>
      <c r="AX42" s="84"/>
      <c r="AY42"/>
      <c r="AZ42"/>
      <c r="BA42"/>
      <c r="BB42"/>
      <c r="BC42"/>
      <c r="BD42" s="50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7"/>
      <c r="BW42" s="17"/>
      <c r="BX42" s="17"/>
      <c r="BY42" s="17"/>
      <c r="BZ42" s="17"/>
      <c r="CA42" s="17"/>
      <c r="CB42" s="17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</row>
    <row r="43" spans="1:96" s="10" customFormat="1" ht="21.75" customHeight="1" thickBot="1">
      <c r="A43"/>
      <c r="I43" s="151" t="s">
        <v>12</v>
      </c>
      <c r="J43" s="152"/>
      <c r="K43" s="155" t="str">
        <f>BM31</f>
        <v>FC Huntlosen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93">
        <f>COUNT(AZ25,AW26,AZ29,AZ31,AW32,AZ35)</f>
        <v>6</v>
      </c>
      <c r="AL43" s="93"/>
      <c r="AM43" s="93"/>
      <c r="AN43" s="93">
        <f>SUM(BO31)</f>
        <v>10</v>
      </c>
      <c r="AO43" s="93"/>
      <c r="AP43" s="94"/>
      <c r="AQ43" s="88">
        <f>BP31</f>
        <v>6</v>
      </c>
      <c r="AR43" s="89"/>
      <c r="AS43" s="47" t="s">
        <v>16</v>
      </c>
      <c r="AT43" s="89">
        <f>BR31</f>
        <v>4</v>
      </c>
      <c r="AU43" s="97"/>
      <c r="AV43" s="85">
        <f>BS31</f>
        <v>2</v>
      </c>
      <c r="AW43" s="86"/>
      <c r="AX43" s="87"/>
      <c r="AY43"/>
      <c r="AZ43"/>
      <c r="BA43"/>
      <c r="BB43"/>
      <c r="BC43"/>
      <c r="BD43" s="50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7"/>
      <c r="BW43" s="17"/>
      <c r="BX43" s="17"/>
      <c r="BY43" s="17"/>
      <c r="BZ43" s="17"/>
      <c r="CA43" s="17"/>
      <c r="CB43" s="17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96" s="10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50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7"/>
      <c r="BW44" s="17"/>
      <c r="BX44" s="17"/>
      <c r="BY44" s="17"/>
      <c r="BZ44" s="17"/>
      <c r="CA44" s="17"/>
      <c r="CB44" s="17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</row>
  </sheetData>
  <sheetProtection/>
  <mergeCells count="146">
    <mergeCell ref="I43:J43"/>
    <mergeCell ref="AQ40:AR40"/>
    <mergeCell ref="AK43:AM43"/>
    <mergeCell ref="AN39:AP39"/>
    <mergeCell ref="AK40:AM40"/>
    <mergeCell ref="AK39:AM39"/>
    <mergeCell ref="AQ41:AR41"/>
    <mergeCell ref="AQ42:AR42"/>
    <mergeCell ref="K43:AJ43"/>
    <mergeCell ref="I39:AJ39"/>
    <mergeCell ref="BB34:BC34"/>
    <mergeCell ref="BB35:BC35"/>
    <mergeCell ref="A2:AP2"/>
    <mergeCell ref="A3:AP3"/>
    <mergeCell ref="A4:AP4"/>
    <mergeCell ref="AZ32:BA32"/>
    <mergeCell ref="BB32:BC32"/>
    <mergeCell ref="D33:I33"/>
    <mergeCell ref="J33:AB33"/>
    <mergeCell ref="AD33:AV33"/>
    <mergeCell ref="AW33:AX33"/>
    <mergeCell ref="AZ33:BA33"/>
    <mergeCell ref="BB33:BC33"/>
    <mergeCell ref="D32:I32"/>
    <mergeCell ref="J32:AB32"/>
    <mergeCell ref="AW32:AX32"/>
    <mergeCell ref="AZ29:BA29"/>
    <mergeCell ref="BB29:BC29"/>
    <mergeCell ref="BB30:BC30"/>
    <mergeCell ref="AW31:AX31"/>
    <mergeCell ref="AZ31:BA31"/>
    <mergeCell ref="BB31:BC31"/>
    <mergeCell ref="AW30:AX30"/>
    <mergeCell ref="AZ30:BA30"/>
    <mergeCell ref="AW29:AX29"/>
    <mergeCell ref="AZ27:BA27"/>
    <mergeCell ref="BB27:BC27"/>
    <mergeCell ref="AW28:AX28"/>
    <mergeCell ref="AZ28:BA28"/>
    <mergeCell ref="BB28:BC28"/>
    <mergeCell ref="AW27:AX27"/>
    <mergeCell ref="B35:C35"/>
    <mergeCell ref="D26:I26"/>
    <mergeCell ref="J26:AB26"/>
    <mergeCell ref="AD26:AV26"/>
    <mergeCell ref="AD32:AV32"/>
    <mergeCell ref="B31:C31"/>
    <mergeCell ref="B32:C32"/>
    <mergeCell ref="B33:C33"/>
    <mergeCell ref="B34:C34"/>
    <mergeCell ref="B27:C27"/>
    <mergeCell ref="B28:C28"/>
    <mergeCell ref="B29:C29"/>
    <mergeCell ref="B30:C30"/>
    <mergeCell ref="BB23:BC23"/>
    <mergeCell ref="AW23:BA23"/>
    <mergeCell ref="B26:C26"/>
    <mergeCell ref="BB26:BC26"/>
    <mergeCell ref="B23:C23"/>
    <mergeCell ref="B25:C25"/>
    <mergeCell ref="D23:I23"/>
    <mergeCell ref="AW26:AX26"/>
    <mergeCell ref="AZ26:BA26"/>
    <mergeCell ref="B24:C24"/>
    <mergeCell ref="D24:I24"/>
    <mergeCell ref="D25:I25"/>
    <mergeCell ref="J25:AB25"/>
    <mergeCell ref="AD25:AV25"/>
    <mergeCell ref="M6:T6"/>
    <mergeCell ref="Y6:AF6"/>
    <mergeCell ref="B8:AM8"/>
    <mergeCell ref="X10:AB10"/>
    <mergeCell ref="H10:L10"/>
    <mergeCell ref="AL10:AP10"/>
    <mergeCell ref="U10:V10"/>
    <mergeCell ref="BB24:BC24"/>
    <mergeCell ref="AW24:AX24"/>
    <mergeCell ref="AZ24:BA24"/>
    <mergeCell ref="AW25:AX25"/>
    <mergeCell ref="AZ25:BA25"/>
    <mergeCell ref="BB25:BC25"/>
    <mergeCell ref="AV15:AW15"/>
    <mergeCell ref="J15:AU15"/>
    <mergeCell ref="J17:K17"/>
    <mergeCell ref="L17:AU17"/>
    <mergeCell ref="AV17:AW17"/>
    <mergeCell ref="J18:K18"/>
    <mergeCell ref="L18:AU18"/>
    <mergeCell ref="AV18:AW18"/>
    <mergeCell ref="J16:K16"/>
    <mergeCell ref="L16:AU16"/>
    <mergeCell ref="AV16:AW16"/>
    <mergeCell ref="J19:K19"/>
    <mergeCell ref="L19:AU19"/>
    <mergeCell ref="AV19:AW19"/>
    <mergeCell ref="J24:AB24"/>
    <mergeCell ref="AD24:AV24"/>
    <mergeCell ref="K23:AV23"/>
    <mergeCell ref="AN43:AP43"/>
    <mergeCell ref="AT40:AU40"/>
    <mergeCell ref="AT41:AU41"/>
    <mergeCell ref="AT43:AU43"/>
    <mergeCell ref="AV43:AX43"/>
    <mergeCell ref="AW34:AX34"/>
    <mergeCell ref="AQ39:AU39"/>
    <mergeCell ref="AQ43:AR43"/>
    <mergeCell ref="I41:J41"/>
    <mergeCell ref="I42:J42"/>
    <mergeCell ref="AK42:AM42"/>
    <mergeCell ref="I40:J40"/>
    <mergeCell ref="AK41:AM41"/>
    <mergeCell ref="K40:AJ40"/>
    <mergeCell ref="K41:AJ41"/>
    <mergeCell ref="K42:AJ42"/>
    <mergeCell ref="AZ35:BA35"/>
    <mergeCell ref="AD35:AV35"/>
    <mergeCell ref="AV39:AX39"/>
    <mergeCell ref="AT42:AU42"/>
    <mergeCell ref="AV40:AX40"/>
    <mergeCell ref="AV41:AX41"/>
    <mergeCell ref="AV42:AX42"/>
    <mergeCell ref="AN40:AP40"/>
    <mergeCell ref="AN41:AP41"/>
    <mergeCell ref="AN42:AP42"/>
    <mergeCell ref="AD34:AV34"/>
    <mergeCell ref="D34:I34"/>
    <mergeCell ref="J34:AB34"/>
    <mergeCell ref="AZ34:BA34"/>
    <mergeCell ref="D35:I35"/>
    <mergeCell ref="J35:AB35"/>
    <mergeCell ref="AW35:AX35"/>
    <mergeCell ref="D27:I27"/>
    <mergeCell ref="J27:AB27"/>
    <mergeCell ref="AD27:AV27"/>
    <mergeCell ref="D28:I28"/>
    <mergeCell ref="J28:AB28"/>
    <mergeCell ref="AD28:AV28"/>
    <mergeCell ref="D31:I31"/>
    <mergeCell ref="J31:AB31"/>
    <mergeCell ref="AD31:AV31"/>
    <mergeCell ref="D29:I29"/>
    <mergeCell ref="J29:AB29"/>
    <mergeCell ref="AD29:AV29"/>
    <mergeCell ref="D30:I30"/>
    <mergeCell ref="J30:AB30"/>
    <mergeCell ref="AD30:AV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FC-Huntlosen</cp:lastModifiedBy>
  <cp:lastPrinted>2009-06-20T16:20:08Z</cp:lastPrinted>
  <dcterms:created xsi:type="dcterms:W3CDTF">2002-02-21T07:48:38Z</dcterms:created>
  <dcterms:modified xsi:type="dcterms:W3CDTF">2009-06-20T17:01:52Z</dcterms:modified>
  <cp:category/>
  <cp:version/>
  <cp:contentType/>
  <cp:contentStatus/>
</cp:coreProperties>
</file>