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<sst xmlns="http://schemas.openxmlformats.org/spreadsheetml/2006/main" count="252" uniqueCount="80">
  <si>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</si>
  <si>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</si>
  <si>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</si>
  <si>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</si>
  <si>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</si>
  <si>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</si>
  <si>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</si>
  <si>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</si>
  <si>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</si>
  <si>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</si>
  <si>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</si>
  <si>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</si>
  <si>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</si>
  <si>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</si>
  <si>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</si>
  <si>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</si>
  <si>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</si>
  <si>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</si>
  <si>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</si>
  <si>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</si>
  <si>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</si>
  <si>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</si>
  <si>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</si>
  <si>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</si>
  <si>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</si>
  <si>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</si>
  <si>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</si>
  <si>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</si>
  <si>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</si>
  <si>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</si>
  <si>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</si>
  <si>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</si>
  <si>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</si>
  <si>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</si>
  <si>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</si>
  <si>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</si>
  <si>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</si>
  <si>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</si>
  <si>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</si>
  <si>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</si>
  <si>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</si>
  <si>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</si>
  <si>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</si>
  <si>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</si>
  <si>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</si>
  <si>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</si>
  <si>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</si>
  <si>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</si>
  <si>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</si>
  <si>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</si>
  <si>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</si>
  <si>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</si>
  <si>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</si>
  <si>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</si>
  <si>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</si>
  <si>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</si>
  <si>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</si>
  <si>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</si>
  <si>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</si>
  <si>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</si>
  <si>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</si>
  <si>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</si>
  <si>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auf dem Sportplatz an der Grundschule Huntlosen</t>
  </si>
  <si>
    <t>FC Huntlosen e.V.</t>
  </si>
  <si>
    <t xml:space="preserve">Bester Torwart: </t>
  </si>
  <si>
    <t xml:space="preserve">Bester Torschütze: </t>
  </si>
  <si>
    <t>15. Hunte-Cup 2010</t>
  </si>
  <si>
    <t>Fußball Feldturnier für - D-Mädchen - Mannschaften</t>
  </si>
  <si>
    <t>Samstag</t>
  </si>
  <si>
    <t>Frei</t>
  </si>
  <si>
    <t xml:space="preserve">SG Findorff Bremen 1 </t>
  </si>
  <si>
    <t xml:space="preserve">SF Littel-Charlottendorf 1 </t>
  </si>
  <si>
    <t xml:space="preserve">FC Huntlosen </t>
  </si>
  <si>
    <t xml:space="preserve">ATS Buntentor Bremen </t>
  </si>
  <si>
    <t xml:space="preserve">SG Findorff Bremen 2 </t>
  </si>
  <si>
    <t xml:space="preserve">Ahlhorner SV </t>
  </si>
  <si>
    <t xml:space="preserve">SF Littel-Charlottendorf 2 </t>
  </si>
  <si>
    <t>Janila Schalla SG Findorff 2</t>
  </si>
  <si>
    <t>Lea Dziggel SG Findorff 1</t>
  </si>
  <si>
    <t>SV Bösel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</si>
</sst>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6" fillId="7" borderId="16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6" fillId="20" borderId="42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34" fillId="24" borderId="24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24" borderId="0" xfId="0" applyFont="1" applyFill="1" applyBorder="1" applyAlignment="1">
      <alignment horizontal="left" shrinkToFit="1"/>
    </xf>
    <xf numFmtId="0" fontId="5" fillId="24" borderId="0" xfId="0" applyFont="1" applyFill="1" applyBorder="1" applyAlignment="1">
      <alignment horizontal="left" shrinkToFit="1"/>
    </xf>
    <xf numFmtId="0" fontId="5" fillId="24" borderId="45" xfId="0" applyFont="1" applyFill="1" applyBorder="1" applyAlignment="1">
      <alignment horizontal="left" shrinkToFit="1"/>
    </xf>
    <xf numFmtId="0" fontId="5" fillId="24" borderId="14" xfId="0" applyFont="1" applyFill="1" applyBorder="1" applyAlignment="1">
      <alignment horizontal="left" shrinkToFit="1"/>
    </xf>
    <xf numFmtId="0" fontId="5" fillId="24" borderId="14" xfId="0" applyFont="1" applyFill="1" applyBorder="1" applyAlignment="1">
      <alignment horizontal="left" shrinkToFit="1"/>
    </xf>
    <xf numFmtId="0" fontId="5" fillId="24" borderId="17" xfId="0" applyFont="1" applyFill="1" applyBorder="1" applyAlignment="1">
      <alignment horizontal="left" shrinkToFit="1"/>
    </xf>
    <xf numFmtId="0" fontId="6" fillId="20" borderId="46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vertical="center"/>
    </xf>
    <xf numFmtId="0" fontId="6" fillId="20" borderId="43" xfId="0" applyFont="1" applyFill="1" applyBorder="1" applyAlignment="1">
      <alignment vertical="center"/>
    </xf>
    <xf numFmtId="0" fontId="6" fillId="20" borderId="48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24" borderId="15" xfId="0" applyFont="1" applyFill="1" applyBorder="1" applyAlignment="1">
      <alignment horizontal="left" shrinkToFit="1"/>
    </xf>
    <xf numFmtId="0" fontId="34" fillId="24" borderId="18" xfId="0" applyFont="1" applyFill="1" applyBorder="1" applyAlignment="1">
      <alignment horizontal="left" shrinkToFit="1"/>
    </xf>
    <xf numFmtId="0" fontId="6" fillId="4" borderId="16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2" xfId="0" applyFont="1" applyBorder="1" applyAlignment="1" applyProtection="1">
      <alignment horizontal="left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>
      <alignment horizontal="left" shrinkToFit="1"/>
    </xf>
    <xf numFmtId="0" fontId="5" fillId="24" borderId="15" xfId="0" applyFont="1" applyFill="1" applyBorder="1" applyAlignment="1">
      <alignment horizontal="left" shrinkToFit="1"/>
    </xf>
    <xf numFmtId="0" fontId="5" fillId="24" borderId="18" xfId="0" applyFont="1" applyFill="1" applyBorder="1" applyAlignment="1">
      <alignment horizontal="left" shrinkToFit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readingOrder="2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57150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85">
      <selection activeCell="BJ43" sqref="BJ43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5.003906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64" t="s">
        <v>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7"/>
      <c r="DL2" s="7"/>
    </row>
    <row r="3" spans="1:115" s="13" customFormat="1" ht="27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">
      <c r="A4" s="165" t="s">
        <v>67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20" t="s">
        <v>68</v>
      </c>
      <c r="N6" s="121"/>
      <c r="O6" s="121"/>
      <c r="P6" s="121"/>
      <c r="Q6" s="121"/>
      <c r="R6" s="121"/>
      <c r="S6" s="121"/>
      <c r="T6" s="121"/>
      <c r="U6" s="2" t="s">
        <v>1</v>
      </c>
      <c r="Y6" s="122">
        <v>40341</v>
      </c>
      <c r="Z6" s="122"/>
      <c r="AA6" s="122"/>
      <c r="AB6" s="122"/>
      <c r="AC6" s="122"/>
      <c r="AD6" s="122"/>
      <c r="AE6" s="122"/>
      <c r="AF6" s="122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23" t="s">
        <v>62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24">
        <v>0.5833333333333334</v>
      </c>
      <c r="I10" s="124"/>
      <c r="J10" s="124"/>
      <c r="K10" s="124"/>
      <c r="L10" s="124"/>
      <c r="M10" s="7" t="s">
        <v>3</v>
      </c>
      <c r="T10" s="6" t="s">
        <v>4</v>
      </c>
      <c r="U10" s="125">
        <v>1</v>
      </c>
      <c r="V10" s="125" t="s">
        <v>5</v>
      </c>
      <c r="W10" s="25" t="s">
        <v>38</v>
      </c>
      <c r="X10" s="96">
        <v>0.006944444444444444</v>
      </c>
      <c r="Y10" s="96"/>
      <c r="Z10" s="96"/>
      <c r="AA10" s="96"/>
      <c r="AB10" s="96"/>
      <c r="AC10" s="7" t="s">
        <v>6</v>
      </c>
      <c r="AK10" s="6" t="s">
        <v>7</v>
      </c>
      <c r="AL10" s="96">
        <v>0.0020833333333333333</v>
      </c>
      <c r="AM10" s="96"/>
      <c r="AN10" s="96"/>
      <c r="AO10" s="96"/>
      <c r="AP10" s="96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26" t="s">
        <v>14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8"/>
      <c r="AE15" s="126" t="s">
        <v>15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8"/>
      <c r="BD15" s="21"/>
      <c r="DL15" s="21"/>
    </row>
    <row r="16" spans="2:116" ht="15">
      <c r="B16" s="131" t="s">
        <v>9</v>
      </c>
      <c r="C16" s="132"/>
      <c r="D16" s="177" t="s">
        <v>70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9"/>
      <c r="AE16" s="133" t="s">
        <v>9</v>
      </c>
      <c r="AF16" s="134"/>
      <c r="AG16" s="166" t="s">
        <v>69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7"/>
      <c r="BD16" s="21"/>
      <c r="DL16" s="21"/>
    </row>
    <row r="17" spans="2:116" ht="15">
      <c r="B17" s="135" t="s">
        <v>10</v>
      </c>
      <c r="C17" s="136"/>
      <c r="D17" s="142" t="s">
        <v>71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E17" s="135" t="s">
        <v>10</v>
      </c>
      <c r="AF17" s="136"/>
      <c r="AG17" s="142" t="s">
        <v>73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4"/>
      <c r="BD17" s="21"/>
      <c r="BM17" s="62"/>
      <c r="DL17" s="21"/>
    </row>
    <row r="18" spans="2:116" ht="15">
      <c r="B18" s="135" t="s">
        <v>11</v>
      </c>
      <c r="C18" s="136"/>
      <c r="D18" s="142" t="s">
        <v>79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E18" s="135" t="s">
        <v>11</v>
      </c>
      <c r="AF18" s="136"/>
      <c r="AG18" s="142" t="s">
        <v>74</v>
      </c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4"/>
      <c r="BD18" s="21"/>
      <c r="DL18" s="21"/>
    </row>
    <row r="19" spans="2:116" ht="15">
      <c r="B19" s="135" t="s">
        <v>12</v>
      </c>
      <c r="C19" s="136"/>
      <c r="D19" s="142" t="s">
        <v>72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E19" s="135" t="s">
        <v>12</v>
      </c>
      <c r="AF19" s="136"/>
      <c r="AG19" s="142" t="s">
        <v>75</v>
      </c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4"/>
      <c r="BD19" s="21"/>
      <c r="DL19" s="21"/>
    </row>
    <row r="20" spans="2:116" ht="15.75" thickBot="1">
      <c r="B20" s="129" t="s">
        <v>13</v>
      </c>
      <c r="C20" s="130"/>
      <c r="D20" s="139" t="s">
        <v>69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E20" s="137" t="s">
        <v>13</v>
      </c>
      <c r="AF20" s="138"/>
      <c r="AG20" s="145" t="s">
        <v>76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7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48" t="s">
        <v>16</v>
      </c>
      <c r="C24" s="149"/>
      <c r="D24" s="152" t="s">
        <v>39</v>
      </c>
      <c r="E24" s="118"/>
      <c r="F24" s="153"/>
      <c r="G24" s="152" t="s">
        <v>17</v>
      </c>
      <c r="H24" s="118"/>
      <c r="I24" s="153"/>
      <c r="J24" s="152" t="s">
        <v>19</v>
      </c>
      <c r="K24" s="118"/>
      <c r="L24" s="118"/>
      <c r="M24" s="118"/>
      <c r="N24" s="153"/>
      <c r="O24" s="152" t="s">
        <v>20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53"/>
      <c r="AW24" s="152" t="s">
        <v>23</v>
      </c>
      <c r="AX24" s="118"/>
      <c r="AY24" s="118"/>
      <c r="AZ24" s="118"/>
      <c r="BA24" s="153"/>
      <c r="BB24" s="150"/>
      <c r="BC24" s="151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213">
        <v>1</v>
      </c>
      <c r="C25" s="214"/>
      <c r="D25" s="214">
        <v>1</v>
      </c>
      <c r="E25" s="214"/>
      <c r="F25" s="214"/>
      <c r="G25" s="214" t="s">
        <v>18</v>
      </c>
      <c r="H25" s="214"/>
      <c r="I25" s="214"/>
      <c r="J25" s="215">
        <v>0.5923611111111111</v>
      </c>
      <c r="K25" s="215"/>
      <c r="L25" s="215"/>
      <c r="M25" s="215"/>
      <c r="N25" s="216"/>
      <c r="O25" s="217" t="str">
        <f>D16</f>
        <v>SG Findorff Bremen 1 </v>
      </c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14" t="s">
        <v>22</v>
      </c>
      <c r="AF25" s="218" t="str">
        <f>D17</f>
        <v>SF Littel-Charlottendorf 1 </v>
      </c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9"/>
      <c r="AW25" s="220">
        <v>3</v>
      </c>
      <c r="AX25" s="75"/>
      <c r="AY25" s="14" t="s">
        <v>21</v>
      </c>
      <c r="AZ25" s="75">
        <v>0</v>
      </c>
      <c r="BA25" s="221"/>
      <c r="BB25" s="220"/>
      <c r="BC25" s="76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222">
        <v>2</v>
      </c>
      <c r="C26" s="223"/>
      <c r="D26" s="223">
        <v>2</v>
      </c>
      <c r="E26" s="223"/>
      <c r="F26" s="223"/>
      <c r="G26" s="223" t="s">
        <v>18</v>
      </c>
      <c r="H26" s="223"/>
      <c r="I26" s="223"/>
      <c r="J26" s="224">
        <v>0.5923611111111111</v>
      </c>
      <c r="K26" s="224"/>
      <c r="L26" s="224"/>
      <c r="M26" s="224"/>
      <c r="N26" s="225"/>
      <c r="O26" s="226" t="str">
        <f>D19</f>
        <v>FC Huntlosen </v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8" t="s">
        <v>22</v>
      </c>
      <c r="AF26" s="227" t="str">
        <f>D18</f>
        <v>SV Bösel</v>
      </c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9"/>
      <c r="AW26" s="230">
        <v>1</v>
      </c>
      <c r="AX26" s="231"/>
      <c r="AY26" s="228" t="s">
        <v>21</v>
      </c>
      <c r="AZ26" s="231">
        <v>1</v>
      </c>
      <c r="BA26" s="232"/>
      <c r="BB26" s="230"/>
      <c r="BC26" s="233"/>
      <c r="BD26" s="23"/>
      <c r="BE26" s="37"/>
      <c r="BF26" s="42">
        <f aca="true" t="shared" si="0" ref="BF26:BF44">IF(ISBLANK(AW26),"0",IF(AW26&gt;AZ26,3,IF(AW26=AZ26,1,0)))</f>
        <v>1</v>
      </c>
      <c r="BG26" s="42" t="s">
        <v>21</v>
      </c>
      <c r="BH26" s="42">
        <f aca="true" t="shared" si="1" ref="BH26:BH44">IF(ISBLANK(AZ26),"0",IF(AZ26&gt;AW26,3,IF(AZ26=AW26,1,0)))</f>
        <v>1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213">
        <v>3</v>
      </c>
      <c r="C27" s="214"/>
      <c r="D27" s="214">
        <v>3</v>
      </c>
      <c r="E27" s="214"/>
      <c r="F27" s="214"/>
      <c r="G27" s="214" t="s">
        <v>24</v>
      </c>
      <c r="H27" s="214"/>
      <c r="I27" s="214"/>
      <c r="J27" s="215">
        <v>0.5923611111111111</v>
      </c>
      <c r="K27" s="215"/>
      <c r="L27" s="215"/>
      <c r="M27" s="215"/>
      <c r="N27" s="216"/>
      <c r="O27" s="217" t="str">
        <f>AG16</f>
        <v>Frei</v>
      </c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14" t="s">
        <v>22</v>
      </c>
      <c r="AF27" s="218" t="str">
        <f>AG17</f>
        <v>ATS Buntentor Bremen </v>
      </c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220">
        <v>0</v>
      </c>
      <c r="AX27" s="75"/>
      <c r="AY27" s="14" t="s">
        <v>21</v>
      </c>
      <c r="AZ27" s="75">
        <v>1</v>
      </c>
      <c r="BA27" s="221"/>
      <c r="BB27" s="220"/>
      <c r="BC27" s="76"/>
      <c r="BD27" s="23"/>
      <c r="BE27" s="185"/>
      <c r="BF27" s="186">
        <f t="shared" si="0"/>
        <v>0</v>
      </c>
      <c r="BG27" s="186" t="s">
        <v>21</v>
      </c>
      <c r="BH27" s="186">
        <f t="shared" si="1"/>
        <v>3</v>
      </c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7"/>
      <c r="BW27" s="187"/>
      <c r="BX27" s="187"/>
      <c r="BY27" s="187"/>
      <c r="BZ27" s="187"/>
      <c r="CA27" s="187"/>
      <c r="CB27" s="187"/>
      <c r="CC27" s="188"/>
      <c r="CD27" s="188"/>
      <c r="CE27" s="188"/>
      <c r="CF27" s="5"/>
      <c r="CG27" s="5"/>
      <c r="CH27" s="5"/>
      <c r="CI27" s="5"/>
      <c r="CJ27" s="5"/>
      <c r="CK27" s="5"/>
      <c r="CL27" s="5"/>
      <c r="CM27" s="5"/>
      <c r="CN27" s="5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222">
        <v>4</v>
      </c>
      <c r="C28" s="223"/>
      <c r="D28" s="223">
        <v>1</v>
      </c>
      <c r="E28" s="223"/>
      <c r="F28" s="223"/>
      <c r="G28" s="223" t="s">
        <v>24</v>
      </c>
      <c r="H28" s="223"/>
      <c r="I28" s="223"/>
      <c r="J28" s="224">
        <v>0.6104166666666667</v>
      </c>
      <c r="K28" s="224"/>
      <c r="L28" s="224"/>
      <c r="M28" s="224"/>
      <c r="N28" s="225"/>
      <c r="O28" s="226" t="str">
        <f>AG19</f>
        <v>Ahlhorner SV </v>
      </c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8" t="s">
        <v>22</v>
      </c>
      <c r="AF28" s="227" t="str">
        <f>AG18</f>
        <v>SG Findorff Bremen 2 </v>
      </c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9"/>
      <c r="AW28" s="230">
        <v>0</v>
      </c>
      <c r="AX28" s="231"/>
      <c r="AY28" s="228" t="s">
        <v>21</v>
      </c>
      <c r="AZ28" s="231">
        <v>0</v>
      </c>
      <c r="BA28" s="232"/>
      <c r="BB28" s="230"/>
      <c r="BC28" s="233"/>
      <c r="BD28" s="23"/>
      <c r="BE28" s="185"/>
      <c r="BF28" s="186">
        <f t="shared" si="0"/>
        <v>1</v>
      </c>
      <c r="BG28" s="186" t="s">
        <v>21</v>
      </c>
      <c r="BH28" s="186">
        <f t="shared" si="1"/>
        <v>1</v>
      </c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7"/>
      <c r="BW28" s="187"/>
      <c r="BX28" s="187"/>
      <c r="BY28" s="187"/>
      <c r="BZ28" s="187"/>
      <c r="CA28" s="187"/>
      <c r="CB28" s="187"/>
      <c r="CC28" s="188"/>
      <c r="CD28" s="188"/>
      <c r="CE28" s="188"/>
      <c r="CF28" s="5"/>
      <c r="CG28" s="5"/>
      <c r="CH28" s="5"/>
      <c r="CI28" s="5"/>
      <c r="CJ28" s="5"/>
      <c r="CK28" s="5"/>
      <c r="CL28" s="5"/>
      <c r="CM28" s="5"/>
      <c r="CN28" s="5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 thickBot="1">
      <c r="B29" s="213">
        <v>5</v>
      </c>
      <c r="C29" s="214"/>
      <c r="D29" s="214">
        <v>2</v>
      </c>
      <c r="E29" s="214"/>
      <c r="F29" s="214"/>
      <c r="G29" s="214" t="s">
        <v>18</v>
      </c>
      <c r="H29" s="214"/>
      <c r="I29" s="214"/>
      <c r="J29" s="224">
        <v>0.6104166666666667</v>
      </c>
      <c r="K29" s="224"/>
      <c r="L29" s="224"/>
      <c r="M29" s="224"/>
      <c r="N29" s="225"/>
      <c r="O29" s="217" t="str">
        <f>D20</f>
        <v>Frei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14" t="s">
        <v>22</v>
      </c>
      <c r="AF29" s="218" t="str">
        <f>D16</f>
        <v>SG Findorff Bremen 1 </v>
      </c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9"/>
      <c r="AW29" s="220">
        <v>0</v>
      </c>
      <c r="AX29" s="75"/>
      <c r="AY29" s="14" t="s">
        <v>21</v>
      </c>
      <c r="AZ29" s="75">
        <v>1</v>
      </c>
      <c r="BA29" s="221"/>
      <c r="BB29" s="220"/>
      <c r="BC29" s="76"/>
      <c r="BD29" s="23"/>
      <c r="BE29" s="185"/>
      <c r="BF29" s="186">
        <f t="shared" si="0"/>
        <v>0</v>
      </c>
      <c r="BG29" s="186" t="s">
        <v>21</v>
      </c>
      <c r="BH29" s="186">
        <f t="shared" si="1"/>
        <v>3</v>
      </c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7"/>
      <c r="BW29" s="187"/>
      <c r="BX29" s="187"/>
      <c r="BY29" s="187"/>
      <c r="BZ29" s="187"/>
      <c r="CA29" s="187"/>
      <c r="CB29" s="187"/>
      <c r="CC29" s="188"/>
      <c r="CD29" s="188"/>
      <c r="CE29" s="188"/>
      <c r="CF29" s="5"/>
      <c r="CG29" s="5"/>
      <c r="CH29" s="5"/>
      <c r="CI29" s="5"/>
      <c r="CJ29" s="5"/>
      <c r="CK29" s="5"/>
      <c r="CL29" s="5"/>
      <c r="CM29" s="5"/>
      <c r="CN29" s="5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222">
        <v>6</v>
      </c>
      <c r="C30" s="223"/>
      <c r="D30" s="223">
        <v>3</v>
      </c>
      <c r="E30" s="223"/>
      <c r="F30" s="223"/>
      <c r="G30" s="223" t="s">
        <v>18</v>
      </c>
      <c r="H30" s="223"/>
      <c r="I30" s="223"/>
      <c r="J30" s="224">
        <v>0.6104166666666667</v>
      </c>
      <c r="K30" s="224"/>
      <c r="L30" s="224"/>
      <c r="M30" s="224"/>
      <c r="N30" s="225"/>
      <c r="O30" s="226" t="str">
        <f>D17</f>
        <v>SF Littel-Charlottendorf 1 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8" t="s">
        <v>22</v>
      </c>
      <c r="AF30" s="227" t="str">
        <f>D19</f>
        <v>FC Huntlosen </v>
      </c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9"/>
      <c r="AW30" s="230">
        <v>0</v>
      </c>
      <c r="AX30" s="231"/>
      <c r="AY30" s="228" t="s">
        <v>21</v>
      </c>
      <c r="AZ30" s="231">
        <v>4</v>
      </c>
      <c r="BA30" s="232"/>
      <c r="BB30" s="230"/>
      <c r="BC30" s="233"/>
      <c r="BD30" s="23"/>
      <c r="BE30" s="185"/>
      <c r="BF30" s="186">
        <f t="shared" si="0"/>
        <v>0</v>
      </c>
      <c r="BG30" s="186" t="s">
        <v>21</v>
      </c>
      <c r="BH30" s="186">
        <f t="shared" si="1"/>
        <v>3</v>
      </c>
      <c r="BI30" s="185"/>
      <c r="BJ30" s="185"/>
      <c r="BK30" s="189"/>
      <c r="BL30" s="189"/>
      <c r="BM30" s="189"/>
      <c r="BN30" s="189"/>
      <c r="BO30" s="189"/>
      <c r="BP30" s="189"/>
      <c r="BQ30" s="189"/>
      <c r="BR30" s="189"/>
      <c r="BS30" s="189"/>
      <c r="BT30" s="185"/>
      <c r="BU30" s="185"/>
      <c r="BV30" s="187"/>
      <c r="BW30" s="187"/>
      <c r="BX30" s="187"/>
      <c r="BY30" s="187"/>
      <c r="BZ30" s="187"/>
      <c r="CA30" s="187"/>
      <c r="CB30" s="187"/>
      <c r="CC30" s="188"/>
      <c r="CD30" s="188"/>
      <c r="CE30" s="188"/>
      <c r="CF30" s="5"/>
      <c r="CG30" s="5"/>
      <c r="CH30" s="5"/>
      <c r="CI30" s="5"/>
      <c r="CJ30" s="5"/>
      <c r="CK30" s="5"/>
      <c r="CL30" s="5"/>
      <c r="CM30" s="5"/>
      <c r="CN30" s="5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 thickBot="1">
      <c r="B31" s="213">
        <v>7</v>
      </c>
      <c r="C31" s="214"/>
      <c r="D31" s="214">
        <v>1</v>
      </c>
      <c r="E31" s="214"/>
      <c r="F31" s="214"/>
      <c r="G31" s="214" t="s">
        <v>24</v>
      </c>
      <c r="H31" s="214"/>
      <c r="I31" s="214"/>
      <c r="J31" s="215">
        <v>0.6284722222222222</v>
      </c>
      <c r="K31" s="215"/>
      <c r="L31" s="215"/>
      <c r="M31" s="215"/>
      <c r="N31" s="216"/>
      <c r="O31" s="217" t="str">
        <f>AG20</f>
        <v>SF Littel-Charlottendorf 2 </v>
      </c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14" t="s">
        <v>22</v>
      </c>
      <c r="AF31" s="218" t="str">
        <f>AG16</f>
        <v>Frei</v>
      </c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9"/>
      <c r="AW31" s="220">
        <v>1</v>
      </c>
      <c r="AX31" s="75"/>
      <c r="AY31" s="14" t="s">
        <v>21</v>
      </c>
      <c r="AZ31" s="75">
        <v>0</v>
      </c>
      <c r="BA31" s="221"/>
      <c r="BB31" s="220"/>
      <c r="BC31" s="76"/>
      <c r="BD31" s="19"/>
      <c r="BE31" s="185"/>
      <c r="BF31" s="186">
        <f t="shared" si="0"/>
        <v>3</v>
      </c>
      <c r="BG31" s="186" t="s">
        <v>21</v>
      </c>
      <c r="BH31" s="186">
        <f t="shared" si="1"/>
        <v>0</v>
      </c>
      <c r="BI31" s="185"/>
      <c r="BJ31" s="185"/>
      <c r="BK31" s="190"/>
      <c r="BL31" s="190"/>
      <c r="BM31" s="191" t="str">
        <f>$D$16</f>
        <v>SG Findorff Bremen 1 </v>
      </c>
      <c r="BN31" s="192">
        <f>SUM($BF$25+$BH$29+$BH$34+$BF$41)</f>
        <v>10</v>
      </c>
      <c r="BO31" s="192">
        <f>SUM($AW$25+$AZ$29+$AZ$34+$AW$41)</f>
        <v>6</v>
      </c>
      <c r="BP31" s="193" t="s">
        <v>21</v>
      </c>
      <c r="BQ31" s="192">
        <f>SUM($AZ$25+$AW$29+$AW$34+$AZ$41)</f>
        <v>0</v>
      </c>
      <c r="BR31" s="192">
        <f>SUM(BO31-BQ31)</f>
        <v>6</v>
      </c>
      <c r="BS31" s="192"/>
      <c r="BT31" s="185"/>
      <c r="BU31" s="185"/>
      <c r="BV31" s="187"/>
      <c r="BW31" s="187"/>
      <c r="BX31" s="187"/>
      <c r="BY31" s="187"/>
      <c r="BZ31" s="187"/>
      <c r="CA31" s="187"/>
      <c r="CB31" s="187"/>
      <c r="CC31" s="188"/>
      <c r="CD31" s="188"/>
      <c r="CE31" s="188"/>
      <c r="CF31" s="5"/>
      <c r="CG31" s="5"/>
      <c r="CH31" s="5"/>
      <c r="CI31" s="5"/>
      <c r="CJ31" s="5"/>
      <c r="CK31" s="5"/>
      <c r="CL31" s="5"/>
      <c r="CM31" s="5"/>
      <c r="CN31" s="5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222">
        <v>8</v>
      </c>
      <c r="C32" s="223"/>
      <c r="D32" s="223">
        <v>2</v>
      </c>
      <c r="E32" s="223"/>
      <c r="F32" s="223"/>
      <c r="G32" s="223" t="s">
        <v>24</v>
      </c>
      <c r="H32" s="223"/>
      <c r="I32" s="223"/>
      <c r="J32" s="215">
        <v>0.6284722222222222</v>
      </c>
      <c r="K32" s="215"/>
      <c r="L32" s="215"/>
      <c r="M32" s="215"/>
      <c r="N32" s="216"/>
      <c r="O32" s="226" t="str">
        <f>AG17</f>
        <v>ATS Buntentor Bremen </v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8" t="s">
        <v>22</v>
      </c>
      <c r="AF32" s="227" t="str">
        <f>AG19</f>
        <v>Ahlhorner SV </v>
      </c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9"/>
      <c r="AW32" s="230">
        <v>1</v>
      </c>
      <c r="AX32" s="231"/>
      <c r="AY32" s="228" t="s">
        <v>21</v>
      </c>
      <c r="AZ32" s="231">
        <v>0</v>
      </c>
      <c r="BA32" s="232"/>
      <c r="BB32" s="230"/>
      <c r="BC32" s="233"/>
      <c r="BD32" s="56"/>
      <c r="BE32" s="185"/>
      <c r="BF32" s="186">
        <f t="shared" si="0"/>
        <v>3</v>
      </c>
      <c r="BG32" s="186" t="s">
        <v>21</v>
      </c>
      <c r="BH32" s="186">
        <f t="shared" si="1"/>
        <v>0</v>
      </c>
      <c r="BI32" s="185"/>
      <c r="BJ32" s="185"/>
      <c r="BK32" s="190"/>
      <c r="BL32" s="190"/>
      <c r="BM32" s="194" t="str">
        <f>$D$18</f>
        <v>SV Bösel</v>
      </c>
      <c r="BN32" s="192">
        <f>SUM($BH$26+$BF$33+$BF$37+$BH$41)</f>
        <v>8</v>
      </c>
      <c r="BO32" s="192">
        <f>SUM($AZ$26+$AW$33+$AW$37+$AZ$41)</f>
        <v>5</v>
      </c>
      <c r="BP32" s="193" t="s">
        <v>21</v>
      </c>
      <c r="BQ32" s="192">
        <f>SUM($AW$26+$AZ$33+$AZ$37+$AW$41)</f>
        <v>1</v>
      </c>
      <c r="BR32" s="192">
        <f>SUM(BO32-BQ32)</f>
        <v>4</v>
      </c>
      <c r="BS32" s="192"/>
      <c r="BT32" s="185"/>
      <c r="BU32" s="185"/>
      <c r="BV32" s="187"/>
      <c r="BW32" s="187"/>
      <c r="BX32" s="187"/>
      <c r="BY32" s="187"/>
      <c r="BZ32" s="187"/>
      <c r="CA32" s="187"/>
      <c r="CB32" s="187"/>
      <c r="CC32" s="188"/>
      <c r="CD32" s="188"/>
      <c r="CE32" s="188"/>
      <c r="CF32" s="5"/>
      <c r="CG32" s="5"/>
      <c r="CH32" s="5"/>
      <c r="CI32" s="5"/>
      <c r="CJ32" s="5"/>
      <c r="CK32" s="5"/>
      <c r="CL32" s="5"/>
      <c r="CM32" s="5"/>
      <c r="CN32" s="5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213">
        <v>9</v>
      </c>
      <c r="C33" s="214"/>
      <c r="D33" s="214">
        <v>3</v>
      </c>
      <c r="E33" s="214"/>
      <c r="F33" s="214"/>
      <c r="G33" s="214" t="s">
        <v>18</v>
      </c>
      <c r="H33" s="214"/>
      <c r="I33" s="214"/>
      <c r="J33" s="215">
        <v>0.6284722222222222</v>
      </c>
      <c r="K33" s="215"/>
      <c r="L33" s="215"/>
      <c r="M33" s="215"/>
      <c r="N33" s="216"/>
      <c r="O33" s="217" t="str">
        <f>D18</f>
        <v>SV Bösel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14" t="s">
        <v>22</v>
      </c>
      <c r="AF33" s="218" t="str">
        <f>D20</f>
        <v>Frei</v>
      </c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9"/>
      <c r="AW33" s="220">
        <v>1</v>
      </c>
      <c r="AX33" s="75"/>
      <c r="AY33" s="14" t="s">
        <v>21</v>
      </c>
      <c r="AZ33" s="75">
        <v>0</v>
      </c>
      <c r="BA33" s="221"/>
      <c r="BB33" s="220"/>
      <c r="BC33" s="76"/>
      <c r="BD33" s="56"/>
      <c r="BE33" s="185"/>
      <c r="BF33" s="186">
        <f t="shared" si="0"/>
        <v>3</v>
      </c>
      <c r="BG33" s="186" t="s">
        <v>21</v>
      </c>
      <c r="BH33" s="186">
        <f t="shared" si="1"/>
        <v>0</v>
      </c>
      <c r="BI33" s="185"/>
      <c r="BJ33" s="185"/>
      <c r="BK33" s="190"/>
      <c r="BL33" s="190"/>
      <c r="BM33" s="194" t="str">
        <f>$D$19</f>
        <v>FC Huntlosen </v>
      </c>
      <c r="BN33" s="192">
        <f>SUM($BF$26+$BH$30+$BF$34+$BH$38)</f>
        <v>7</v>
      </c>
      <c r="BO33" s="192">
        <f>SUM($AW$26+$AZ$30+$AW$34+$AZ$38)</f>
        <v>6</v>
      </c>
      <c r="BP33" s="193" t="s">
        <v>21</v>
      </c>
      <c r="BQ33" s="192">
        <f>SUM($AZ$26+$AW$30+$AZ$34+$AW$38)</f>
        <v>3</v>
      </c>
      <c r="BR33" s="192">
        <f>SUM(BO33-BQ33)</f>
        <v>3</v>
      </c>
      <c r="BS33" s="192"/>
      <c r="BT33" s="185"/>
      <c r="BU33" s="185"/>
      <c r="BV33" s="187"/>
      <c r="BW33" s="187"/>
      <c r="BX33" s="187"/>
      <c r="BY33" s="187"/>
      <c r="BZ33" s="187"/>
      <c r="CA33" s="187"/>
      <c r="CB33" s="187"/>
      <c r="CC33" s="188"/>
      <c r="CD33" s="188"/>
      <c r="CE33" s="188"/>
      <c r="CF33" s="5"/>
      <c r="CG33" s="5"/>
      <c r="CH33" s="5"/>
      <c r="CI33" s="5"/>
      <c r="CJ33" s="5"/>
      <c r="CK33" s="5"/>
      <c r="CL33" s="5"/>
      <c r="CM33" s="5"/>
      <c r="CN33" s="5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222">
        <v>10</v>
      </c>
      <c r="C34" s="223"/>
      <c r="D34" s="223">
        <v>1</v>
      </c>
      <c r="E34" s="223"/>
      <c r="F34" s="223"/>
      <c r="G34" s="223" t="s">
        <v>18</v>
      </c>
      <c r="H34" s="223"/>
      <c r="I34" s="223"/>
      <c r="J34" s="224">
        <v>0.6465277777777778</v>
      </c>
      <c r="K34" s="224"/>
      <c r="L34" s="224"/>
      <c r="M34" s="224"/>
      <c r="N34" s="225"/>
      <c r="O34" s="226" t="str">
        <f>D19</f>
        <v>FC Huntlosen 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8" t="s">
        <v>22</v>
      </c>
      <c r="AF34" s="227" t="str">
        <f>D16</f>
        <v>SG Findorff Bremen 1 </v>
      </c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9"/>
      <c r="AW34" s="230">
        <v>0</v>
      </c>
      <c r="AX34" s="231"/>
      <c r="AY34" s="228" t="s">
        <v>21</v>
      </c>
      <c r="AZ34" s="231">
        <v>2</v>
      </c>
      <c r="BA34" s="232"/>
      <c r="BB34" s="230"/>
      <c r="BC34" s="233"/>
      <c r="BD34" s="19"/>
      <c r="BE34" s="185"/>
      <c r="BF34" s="186">
        <f t="shared" si="0"/>
        <v>0</v>
      </c>
      <c r="BG34" s="186" t="s">
        <v>21</v>
      </c>
      <c r="BH34" s="186">
        <f t="shared" si="1"/>
        <v>3</v>
      </c>
      <c r="BI34" s="185"/>
      <c r="BJ34" s="185"/>
      <c r="BK34" s="190"/>
      <c r="BL34" s="190"/>
      <c r="BM34" s="194" t="str">
        <f>$D$17</f>
        <v>SF Littel-Charlottendorf 1 </v>
      </c>
      <c r="BN34" s="192">
        <f>SUM($BH$25+$BF$30+$BH$37+$BF$42)</f>
        <v>3</v>
      </c>
      <c r="BO34" s="192">
        <f>SUM($AZ$25+$AW$30+$AZ$37+$AW$42)</f>
        <v>1</v>
      </c>
      <c r="BP34" s="193" t="s">
        <v>21</v>
      </c>
      <c r="BQ34" s="192">
        <f>SUM($AW$25+$AZ$30+$AW$37+$AZ$42)</f>
        <v>10</v>
      </c>
      <c r="BR34" s="192">
        <f>SUM(BO34-BQ34)</f>
        <v>-9</v>
      </c>
      <c r="BS34" s="192"/>
      <c r="BT34" s="185"/>
      <c r="BU34" s="185"/>
      <c r="BV34" s="187"/>
      <c r="BW34" s="187"/>
      <c r="BX34" s="187"/>
      <c r="BY34" s="187"/>
      <c r="BZ34" s="187"/>
      <c r="CA34" s="187"/>
      <c r="CB34" s="187"/>
      <c r="CC34" s="188"/>
      <c r="CD34" s="188"/>
      <c r="CE34" s="188"/>
      <c r="CF34" s="5"/>
      <c r="CG34" s="5"/>
      <c r="CH34" s="5"/>
      <c r="CI34" s="5"/>
      <c r="CJ34" s="5"/>
      <c r="CK34" s="5"/>
      <c r="CL34" s="5"/>
      <c r="CM34" s="5"/>
      <c r="CN34" s="5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213">
        <v>11</v>
      </c>
      <c r="C35" s="214"/>
      <c r="D35" s="214">
        <v>2</v>
      </c>
      <c r="E35" s="214"/>
      <c r="F35" s="214"/>
      <c r="G35" s="214" t="s">
        <v>24</v>
      </c>
      <c r="H35" s="214"/>
      <c r="I35" s="214"/>
      <c r="J35" s="215">
        <v>0.6465277777777778</v>
      </c>
      <c r="K35" s="215"/>
      <c r="L35" s="215"/>
      <c r="M35" s="215"/>
      <c r="N35" s="216"/>
      <c r="O35" s="217" t="str">
        <f>AG18</f>
        <v>SG Findorff Bremen 2 </v>
      </c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14" t="s">
        <v>22</v>
      </c>
      <c r="AF35" s="218" t="str">
        <f>AG20</f>
        <v>SF Littel-Charlottendorf 2 </v>
      </c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9"/>
      <c r="AW35" s="220">
        <v>1</v>
      </c>
      <c r="AX35" s="75"/>
      <c r="AY35" s="14" t="s">
        <v>21</v>
      </c>
      <c r="AZ35" s="75">
        <v>2</v>
      </c>
      <c r="BA35" s="221"/>
      <c r="BB35" s="220"/>
      <c r="BC35" s="76"/>
      <c r="BD35" s="19"/>
      <c r="BE35" s="185"/>
      <c r="BF35" s="186">
        <f t="shared" si="0"/>
        <v>0</v>
      </c>
      <c r="BG35" s="186" t="s">
        <v>21</v>
      </c>
      <c r="BH35" s="186">
        <f t="shared" si="1"/>
        <v>3</v>
      </c>
      <c r="BI35" s="185"/>
      <c r="BJ35" s="185"/>
      <c r="BK35" s="190"/>
      <c r="BL35" s="190"/>
      <c r="BM35" s="194" t="str">
        <f>$D$20</f>
        <v>Frei</v>
      </c>
      <c r="BN35" s="192">
        <f>SUM($BF$29+$BH$33+$BF$38+$BH$42)</f>
        <v>0</v>
      </c>
      <c r="BO35" s="192">
        <f>SUM($AW$29+$AZ$33+$AW$38+$AZ$42)</f>
        <v>0</v>
      </c>
      <c r="BP35" s="193" t="s">
        <v>21</v>
      </c>
      <c r="BQ35" s="192">
        <f>SUM($AZ$29+$AW$33+$AZ$38+$AW$42)</f>
        <v>4</v>
      </c>
      <c r="BR35" s="192">
        <f>SUM(BO35-BQ35)</f>
        <v>-4</v>
      </c>
      <c r="BS35" s="192"/>
      <c r="BT35" s="185"/>
      <c r="BU35" s="185"/>
      <c r="BV35" s="187"/>
      <c r="BW35" s="187"/>
      <c r="BX35" s="187"/>
      <c r="BY35" s="187"/>
      <c r="BZ35" s="187"/>
      <c r="CA35" s="187"/>
      <c r="CB35" s="187"/>
      <c r="CC35" s="188"/>
      <c r="CD35" s="188"/>
      <c r="CE35" s="188"/>
      <c r="CF35" s="5"/>
      <c r="CG35" s="5"/>
      <c r="CH35" s="5"/>
      <c r="CI35" s="5"/>
      <c r="CJ35" s="5"/>
      <c r="CK35" s="5"/>
      <c r="CL35" s="5"/>
      <c r="CM35" s="5"/>
      <c r="CN35" s="5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222">
        <v>12</v>
      </c>
      <c r="C36" s="223"/>
      <c r="D36" s="223">
        <v>3</v>
      </c>
      <c r="E36" s="223"/>
      <c r="F36" s="223"/>
      <c r="G36" s="223" t="s">
        <v>24</v>
      </c>
      <c r="H36" s="223"/>
      <c r="I36" s="223"/>
      <c r="J36" s="224">
        <v>0.6465277777777778</v>
      </c>
      <c r="K36" s="224"/>
      <c r="L36" s="224"/>
      <c r="M36" s="224"/>
      <c r="N36" s="225"/>
      <c r="O36" s="226" t="str">
        <f>AG19</f>
        <v>Ahlhorner SV </v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8" t="s">
        <v>22</v>
      </c>
      <c r="AF36" s="227" t="str">
        <f>AG16</f>
        <v>Frei</v>
      </c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9"/>
      <c r="AW36" s="230">
        <v>1</v>
      </c>
      <c r="AX36" s="231"/>
      <c r="AY36" s="228" t="s">
        <v>21</v>
      </c>
      <c r="AZ36" s="231">
        <v>0</v>
      </c>
      <c r="BA36" s="232"/>
      <c r="BB36" s="230"/>
      <c r="BC36" s="233"/>
      <c r="BD36" s="19"/>
      <c r="BE36" s="185"/>
      <c r="BF36" s="186">
        <f t="shared" si="0"/>
        <v>3</v>
      </c>
      <c r="BG36" s="186" t="s">
        <v>21</v>
      </c>
      <c r="BH36" s="186">
        <f t="shared" si="1"/>
        <v>0</v>
      </c>
      <c r="BI36" s="185"/>
      <c r="BJ36" s="185"/>
      <c r="BK36" s="185"/>
      <c r="BL36" s="185"/>
      <c r="BM36" s="185"/>
      <c r="BN36" s="185"/>
      <c r="BO36" s="185"/>
      <c r="BP36" s="185"/>
      <c r="BQ36" s="185"/>
      <c r="BR36" s="192"/>
      <c r="BS36" s="192"/>
      <c r="BT36" s="185"/>
      <c r="BU36" s="185"/>
      <c r="BV36" s="187"/>
      <c r="BW36" s="187"/>
      <c r="BX36" s="187"/>
      <c r="BY36" s="187"/>
      <c r="BZ36" s="187"/>
      <c r="CA36" s="187"/>
      <c r="CB36" s="187"/>
      <c r="CC36" s="188"/>
      <c r="CD36" s="188"/>
      <c r="CE36" s="188"/>
      <c r="CF36" s="5"/>
      <c r="CG36" s="5"/>
      <c r="CH36" s="5"/>
      <c r="CI36" s="5"/>
      <c r="CJ36" s="5"/>
      <c r="CK36" s="5"/>
      <c r="CL36" s="5"/>
      <c r="CM36" s="5"/>
      <c r="CN36" s="5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213">
        <v>13</v>
      </c>
      <c r="C37" s="214"/>
      <c r="D37" s="214">
        <v>1</v>
      </c>
      <c r="E37" s="214"/>
      <c r="F37" s="214"/>
      <c r="G37" s="214" t="s">
        <v>18</v>
      </c>
      <c r="H37" s="214"/>
      <c r="I37" s="214"/>
      <c r="J37" s="215">
        <v>0.6645833333333333</v>
      </c>
      <c r="K37" s="215"/>
      <c r="L37" s="215"/>
      <c r="M37" s="215"/>
      <c r="N37" s="216"/>
      <c r="O37" s="217" t="str">
        <f>D18</f>
        <v>SV Bösel</v>
      </c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14" t="s">
        <v>22</v>
      </c>
      <c r="AF37" s="218" t="str">
        <f>D17</f>
        <v>SF Littel-Charlottendorf 1 </v>
      </c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9"/>
      <c r="AW37" s="220">
        <v>3</v>
      </c>
      <c r="AX37" s="75"/>
      <c r="AY37" s="14" t="s">
        <v>21</v>
      </c>
      <c r="AZ37" s="75">
        <v>0</v>
      </c>
      <c r="BA37" s="221"/>
      <c r="BB37" s="220"/>
      <c r="BC37" s="76"/>
      <c r="BD37" s="19"/>
      <c r="BE37" s="185"/>
      <c r="BF37" s="186">
        <f t="shared" si="0"/>
        <v>3</v>
      </c>
      <c r="BG37" s="186" t="s">
        <v>21</v>
      </c>
      <c r="BH37" s="186">
        <f t="shared" si="1"/>
        <v>0</v>
      </c>
      <c r="BI37" s="185"/>
      <c r="BJ37" s="189"/>
      <c r="BK37" s="189"/>
      <c r="BL37" s="189"/>
      <c r="BM37" s="189"/>
      <c r="BN37" s="189"/>
      <c r="BO37" s="189"/>
      <c r="BP37" s="189"/>
      <c r="BQ37" s="189"/>
      <c r="BR37" s="192"/>
      <c r="BS37" s="192"/>
      <c r="BT37" s="185"/>
      <c r="BU37" s="185"/>
      <c r="BV37" s="187"/>
      <c r="BW37" s="187"/>
      <c r="BX37" s="187"/>
      <c r="BY37" s="187"/>
      <c r="BZ37" s="187"/>
      <c r="CA37" s="187"/>
      <c r="CB37" s="187"/>
      <c r="CC37" s="188"/>
      <c r="CD37" s="188"/>
      <c r="CE37" s="188"/>
      <c r="CF37" s="5"/>
      <c r="CG37" s="5"/>
      <c r="CH37" s="5"/>
      <c r="CI37" s="5"/>
      <c r="CJ37" s="5"/>
      <c r="CK37" s="5"/>
      <c r="CL37" s="5"/>
      <c r="CM37" s="5"/>
      <c r="CN37" s="5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222">
        <v>14</v>
      </c>
      <c r="C38" s="223"/>
      <c r="D38" s="223">
        <v>2</v>
      </c>
      <c r="E38" s="223"/>
      <c r="F38" s="223"/>
      <c r="G38" s="223" t="s">
        <v>18</v>
      </c>
      <c r="H38" s="223"/>
      <c r="I38" s="223"/>
      <c r="J38" s="224">
        <v>0.6645833333333333</v>
      </c>
      <c r="K38" s="224"/>
      <c r="L38" s="224"/>
      <c r="M38" s="224"/>
      <c r="N38" s="225"/>
      <c r="O38" s="226" t="str">
        <f>D20</f>
        <v>Frei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8" t="s">
        <v>22</v>
      </c>
      <c r="AF38" s="227" t="str">
        <f>D19</f>
        <v>FC Huntlosen </v>
      </c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9"/>
      <c r="AW38" s="230">
        <v>0</v>
      </c>
      <c r="AX38" s="231"/>
      <c r="AY38" s="228" t="s">
        <v>21</v>
      </c>
      <c r="AZ38" s="231">
        <v>1</v>
      </c>
      <c r="BA38" s="232"/>
      <c r="BB38" s="230"/>
      <c r="BC38" s="233"/>
      <c r="BD38" s="19"/>
      <c r="BE38" s="185"/>
      <c r="BF38" s="186">
        <f t="shared" si="0"/>
        <v>0</v>
      </c>
      <c r="BG38" s="186" t="s">
        <v>21</v>
      </c>
      <c r="BH38" s="186">
        <f t="shared" si="1"/>
        <v>3</v>
      </c>
      <c r="BI38" s="185"/>
      <c r="BJ38" s="185"/>
      <c r="BK38" s="190"/>
      <c r="BL38" s="190"/>
      <c r="BM38" s="194" t="str">
        <f>$AG$17</f>
        <v>ATS Buntentor Bremen </v>
      </c>
      <c r="BN38" s="192">
        <f>SUM($BH$27+$BF$32+$BH$39+$BF$44)</f>
        <v>12</v>
      </c>
      <c r="BO38" s="192">
        <f>SUM($AZ$27+$AW$32+$AZ$39+$AW$44)</f>
        <v>9</v>
      </c>
      <c r="BP38" s="193" t="s">
        <v>21</v>
      </c>
      <c r="BQ38" s="192">
        <f>SUM($AW$27+$AZ$32+$AW$39+$AZ$44)</f>
        <v>0</v>
      </c>
      <c r="BR38" s="192">
        <f>SUM(BO38-BQ38)</f>
        <v>9</v>
      </c>
      <c r="BS38" s="192"/>
      <c r="BT38" s="185"/>
      <c r="BU38" s="185"/>
      <c r="BV38" s="187"/>
      <c r="BW38" s="187"/>
      <c r="BX38" s="187"/>
      <c r="BY38" s="187"/>
      <c r="BZ38" s="187"/>
      <c r="CA38" s="187"/>
      <c r="CB38" s="187"/>
      <c r="CC38" s="188"/>
      <c r="CD38" s="188"/>
      <c r="CE38" s="188"/>
      <c r="CF38" s="5"/>
      <c r="CG38" s="5"/>
      <c r="CH38" s="5"/>
      <c r="CI38" s="5"/>
      <c r="CJ38" s="5"/>
      <c r="CK38" s="5"/>
      <c r="CL38" s="5"/>
      <c r="CM38" s="5"/>
      <c r="CN38" s="5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213">
        <v>15</v>
      </c>
      <c r="C39" s="214"/>
      <c r="D39" s="214">
        <v>3</v>
      </c>
      <c r="E39" s="214"/>
      <c r="F39" s="214"/>
      <c r="G39" s="214" t="s">
        <v>24</v>
      </c>
      <c r="H39" s="214"/>
      <c r="I39" s="214"/>
      <c r="J39" s="215">
        <v>0.6645833333333333</v>
      </c>
      <c r="K39" s="215"/>
      <c r="L39" s="215"/>
      <c r="M39" s="215"/>
      <c r="N39" s="216"/>
      <c r="O39" s="217" t="str">
        <f>AG18</f>
        <v>SG Findorff Bremen 2 </v>
      </c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14" t="s">
        <v>22</v>
      </c>
      <c r="AF39" s="218" t="str">
        <f>AG17</f>
        <v>ATS Buntentor Bremen </v>
      </c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9"/>
      <c r="AW39" s="220">
        <v>0</v>
      </c>
      <c r="AX39" s="75"/>
      <c r="AY39" s="14" t="s">
        <v>21</v>
      </c>
      <c r="AZ39" s="75">
        <v>1</v>
      </c>
      <c r="BA39" s="221"/>
      <c r="BB39" s="220"/>
      <c r="BC39" s="76"/>
      <c r="BD39" s="19"/>
      <c r="BE39" s="185"/>
      <c r="BF39" s="186">
        <f t="shared" si="0"/>
        <v>0</v>
      </c>
      <c r="BG39" s="186" t="s">
        <v>21</v>
      </c>
      <c r="BH39" s="186">
        <f t="shared" si="1"/>
        <v>3</v>
      </c>
      <c r="BI39" s="185"/>
      <c r="BJ39" s="185"/>
      <c r="BK39" s="190"/>
      <c r="BL39" s="190"/>
      <c r="BM39" s="194" t="str">
        <f>$AG$19</f>
        <v>Ahlhorner SV </v>
      </c>
      <c r="BN39" s="192">
        <f>SUM($BF$28+$BH$32+$BF$36+$BH$40)</f>
        <v>7</v>
      </c>
      <c r="BO39" s="192">
        <f>SUM($AW$28+$AZ$32+$AW$36+$AZ$40)</f>
        <v>2</v>
      </c>
      <c r="BP39" s="193" t="s">
        <v>21</v>
      </c>
      <c r="BQ39" s="192">
        <f>SUM($AZ$28+$AW$32+$AZ$36+$AW$40)</f>
        <v>1</v>
      </c>
      <c r="BR39" s="192">
        <f>SUM(BO39-BQ39)</f>
        <v>1</v>
      </c>
      <c r="BS39" s="192"/>
      <c r="BT39" s="185"/>
      <c r="BU39" s="185"/>
      <c r="BV39" s="187"/>
      <c r="BW39" s="187"/>
      <c r="BX39" s="187"/>
      <c r="BY39" s="187"/>
      <c r="BZ39" s="187"/>
      <c r="CA39" s="187"/>
      <c r="CB39" s="187"/>
      <c r="CC39" s="188"/>
      <c r="CD39" s="188"/>
      <c r="CE39" s="188"/>
      <c r="CF39" s="5"/>
      <c r="CG39" s="5"/>
      <c r="CH39" s="5"/>
      <c r="CI39" s="5"/>
      <c r="CJ39" s="5"/>
      <c r="CK39" s="5"/>
      <c r="CL39" s="5"/>
      <c r="CM39" s="5"/>
      <c r="CN39" s="5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222">
        <v>16</v>
      </c>
      <c r="C40" s="223"/>
      <c r="D40" s="223">
        <v>1</v>
      </c>
      <c r="E40" s="223"/>
      <c r="F40" s="223"/>
      <c r="G40" s="223" t="s">
        <v>24</v>
      </c>
      <c r="H40" s="223"/>
      <c r="I40" s="223"/>
      <c r="J40" s="224">
        <v>0.6826388888888889</v>
      </c>
      <c r="K40" s="224"/>
      <c r="L40" s="224"/>
      <c r="M40" s="224"/>
      <c r="N40" s="225"/>
      <c r="O40" s="226" t="str">
        <f>AG20</f>
        <v>SF Littel-Charlottendorf 2 </v>
      </c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8" t="s">
        <v>22</v>
      </c>
      <c r="AF40" s="227" t="str">
        <f>AG19</f>
        <v>Ahlhorner SV </v>
      </c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9"/>
      <c r="AW40" s="230">
        <v>0</v>
      </c>
      <c r="AX40" s="231"/>
      <c r="AY40" s="228" t="s">
        <v>21</v>
      </c>
      <c r="AZ40" s="231">
        <v>1</v>
      </c>
      <c r="BA40" s="232"/>
      <c r="BB40" s="230"/>
      <c r="BC40" s="233"/>
      <c r="BD40" s="19"/>
      <c r="BE40" s="185"/>
      <c r="BF40" s="186">
        <f t="shared" si="0"/>
        <v>0</v>
      </c>
      <c r="BG40" s="186" t="s">
        <v>21</v>
      </c>
      <c r="BH40" s="186">
        <f t="shared" si="1"/>
        <v>3</v>
      </c>
      <c r="BI40" s="185"/>
      <c r="BJ40" s="185"/>
      <c r="BK40" s="190"/>
      <c r="BL40" s="190"/>
      <c r="BM40" s="194" t="str">
        <f>$AG$20</f>
        <v>SF Littel-Charlottendorf 2 </v>
      </c>
      <c r="BN40" s="192">
        <f>SUM($BF$31+$BH$35+$BF$40+$BH$44)</f>
        <v>6</v>
      </c>
      <c r="BO40" s="192">
        <f>SUM($AW$31+$AZ$35+$AW$40+$AZ$44)</f>
        <v>3</v>
      </c>
      <c r="BP40" s="193" t="s">
        <v>21</v>
      </c>
      <c r="BQ40" s="192">
        <f>SUM($AZ$31+$AW$35+$AZ$40+$AW$44)</f>
        <v>8</v>
      </c>
      <c r="BR40" s="192">
        <f>SUM(BO40-BQ40)</f>
        <v>-5</v>
      </c>
      <c r="BS40" s="192"/>
      <c r="BT40" s="185"/>
      <c r="BU40" s="185"/>
      <c r="BV40" s="187"/>
      <c r="BW40" s="187"/>
      <c r="BX40" s="187"/>
      <c r="BY40" s="187"/>
      <c r="BZ40" s="187"/>
      <c r="CA40" s="187"/>
      <c r="CB40" s="187"/>
      <c r="CC40" s="188"/>
      <c r="CD40" s="188"/>
      <c r="CE40" s="188"/>
      <c r="CF40" s="5"/>
      <c r="CG40" s="5"/>
      <c r="CH40" s="5"/>
      <c r="CI40" s="5"/>
      <c r="CJ40" s="5"/>
      <c r="CK40" s="5"/>
      <c r="CL40" s="5"/>
      <c r="CM40" s="5"/>
      <c r="CN40" s="5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213">
        <v>17</v>
      </c>
      <c r="C41" s="214"/>
      <c r="D41" s="214">
        <v>2</v>
      </c>
      <c r="E41" s="214"/>
      <c r="F41" s="214"/>
      <c r="G41" s="214" t="s">
        <v>18</v>
      </c>
      <c r="H41" s="214"/>
      <c r="I41" s="214"/>
      <c r="J41" s="215">
        <v>0.6826388888888889</v>
      </c>
      <c r="K41" s="215"/>
      <c r="L41" s="215"/>
      <c r="M41" s="215"/>
      <c r="N41" s="216"/>
      <c r="O41" s="217" t="str">
        <f>D16</f>
        <v>SG Findorff Bremen 1 </v>
      </c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14" t="s">
        <v>22</v>
      </c>
      <c r="AF41" s="218" t="str">
        <f>D18</f>
        <v>SV Bösel</v>
      </c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9"/>
      <c r="AW41" s="220">
        <v>0</v>
      </c>
      <c r="AX41" s="75"/>
      <c r="AY41" s="14" t="s">
        <v>21</v>
      </c>
      <c r="AZ41" s="75">
        <v>0</v>
      </c>
      <c r="BA41" s="221"/>
      <c r="BB41" s="220"/>
      <c r="BC41" s="76"/>
      <c r="BD41" s="19"/>
      <c r="BE41" s="185"/>
      <c r="BF41" s="186">
        <f t="shared" si="0"/>
        <v>1</v>
      </c>
      <c r="BG41" s="186" t="s">
        <v>21</v>
      </c>
      <c r="BH41" s="186">
        <f t="shared" si="1"/>
        <v>1</v>
      </c>
      <c r="BI41" s="185"/>
      <c r="BJ41" s="185"/>
      <c r="BK41" s="190"/>
      <c r="BL41" s="190"/>
      <c r="BM41" s="191" t="str">
        <f>$AG$18</f>
        <v>SG Findorff Bremen 2 </v>
      </c>
      <c r="BN41" s="192">
        <f>SUM($BH$28+$BF$35+$BF$39+$BH$43)</f>
        <v>4</v>
      </c>
      <c r="BO41" s="192">
        <f>SUM($AZ$28+$AW$35+$AW$39+$AZ$43)</f>
        <v>2</v>
      </c>
      <c r="BP41" s="193" t="s">
        <v>21</v>
      </c>
      <c r="BQ41" s="192">
        <f>SUM($AW$28+$AZ$35+$AZ$39+$AW$43)</f>
        <v>3</v>
      </c>
      <c r="BR41" s="192">
        <f>SUM(BO41-BQ41)</f>
        <v>-1</v>
      </c>
      <c r="BS41" s="192"/>
      <c r="BT41" s="185"/>
      <c r="BU41" s="185"/>
      <c r="BV41" s="187"/>
      <c r="BW41" s="187"/>
      <c r="BX41" s="187"/>
      <c r="BY41" s="187"/>
      <c r="BZ41" s="187"/>
      <c r="CA41" s="187"/>
      <c r="CB41" s="187"/>
      <c r="CC41" s="188"/>
      <c r="CD41" s="188"/>
      <c r="CE41" s="188"/>
      <c r="CF41" s="5"/>
      <c r="CG41" s="5"/>
      <c r="CH41" s="5"/>
      <c r="CI41" s="5"/>
      <c r="CJ41" s="5"/>
      <c r="CK41" s="5"/>
      <c r="CL41" s="5"/>
      <c r="CM41" s="5"/>
      <c r="CN41" s="5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222">
        <v>18</v>
      </c>
      <c r="C42" s="223"/>
      <c r="D42" s="223">
        <v>3</v>
      </c>
      <c r="E42" s="223"/>
      <c r="F42" s="223"/>
      <c r="G42" s="223" t="s">
        <v>18</v>
      </c>
      <c r="H42" s="223"/>
      <c r="I42" s="223"/>
      <c r="J42" s="224">
        <v>0.6826388888888889</v>
      </c>
      <c r="K42" s="224"/>
      <c r="L42" s="224"/>
      <c r="M42" s="224"/>
      <c r="N42" s="225"/>
      <c r="O42" s="226" t="str">
        <f>D17</f>
        <v>SF Littel-Charlottendorf 1 </v>
      </c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8" t="s">
        <v>22</v>
      </c>
      <c r="AF42" s="227" t="str">
        <f>D20</f>
        <v>Frei</v>
      </c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9"/>
      <c r="AW42" s="230">
        <v>1</v>
      </c>
      <c r="AX42" s="231"/>
      <c r="AY42" s="228" t="s">
        <v>21</v>
      </c>
      <c r="AZ42" s="231">
        <v>0</v>
      </c>
      <c r="BA42" s="232"/>
      <c r="BB42" s="230"/>
      <c r="BC42" s="233"/>
      <c r="BD42" s="19"/>
      <c r="BE42" s="185"/>
      <c r="BF42" s="186">
        <f t="shared" si="0"/>
        <v>3</v>
      </c>
      <c r="BG42" s="186" t="s">
        <v>21</v>
      </c>
      <c r="BH42" s="186">
        <f t="shared" si="1"/>
        <v>0</v>
      </c>
      <c r="BI42" s="185"/>
      <c r="BJ42" s="185"/>
      <c r="BK42" s="190"/>
      <c r="BL42" s="190"/>
      <c r="BM42" s="194" t="str">
        <f>$AG$16</f>
        <v>Frei</v>
      </c>
      <c r="BN42" s="192">
        <f>SUM($BF$27+$BH$31+$BH$36+$BF$43)</f>
        <v>0</v>
      </c>
      <c r="BO42" s="192">
        <f>SUM($AW$27+$AZ$31+$AZ$36+$AW$43)</f>
        <v>0</v>
      </c>
      <c r="BP42" s="193" t="s">
        <v>21</v>
      </c>
      <c r="BQ42" s="192">
        <f>SUM($AZ$27+$AW$31+$AW$36+$AZ$43)</f>
        <v>4</v>
      </c>
      <c r="BR42" s="192">
        <f>SUM(BO42-BQ42)</f>
        <v>-4</v>
      </c>
      <c r="BS42" s="192"/>
      <c r="BT42" s="185"/>
      <c r="BU42" s="185"/>
      <c r="BV42" s="187"/>
      <c r="BW42" s="187"/>
      <c r="BX42" s="187"/>
      <c r="BY42" s="187"/>
      <c r="BZ42" s="187"/>
      <c r="CA42" s="187"/>
      <c r="CB42" s="187"/>
      <c r="CC42" s="188"/>
      <c r="CD42" s="188"/>
      <c r="CE42" s="188"/>
      <c r="CF42" s="5"/>
      <c r="CG42" s="5"/>
      <c r="CH42" s="5"/>
      <c r="CI42" s="5"/>
      <c r="CJ42" s="5"/>
      <c r="CK42" s="5"/>
      <c r="CL42" s="5"/>
      <c r="CM42" s="5"/>
      <c r="CN42" s="5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213">
        <v>19</v>
      </c>
      <c r="C43" s="214"/>
      <c r="D43" s="214">
        <v>1</v>
      </c>
      <c r="E43" s="214"/>
      <c r="F43" s="214"/>
      <c r="G43" s="214" t="s">
        <v>24</v>
      </c>
      <c r="H43" s="214"/>
      <c r="I43" s="214"/>
      <c r="J43" s="215">
        <v>0.7006944444444444</v>
      </c>
      <c r="K43" s="215"/>
      <c r="L43" s="215"/>
      <c r="M43" s="215"/>
      <c r="N43" s="216"/>
      <c r="O43" s="217" t="str">
        <f>AG16</f>
        <v>Frei</v>
      </c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14" t="s">
        <v>22</v>
      </c>
      <c r="AF43" s="218" t="str">
        <f>AG18</f>
        <v>SG Findorff Bremen 2 </v>
      </c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9"/>
      <c r="AW43" s="220">
        <v>0</v>
      </c>
      <c r="AX43" s="75"/>
      <c r="AY43" s="14" t="s">
        <v>21</v>
      </c>
      <c r="AZ43" s="75">
        <v>1</v>
      </c>
      <c r="BA43" s="221"/>
      <c r="BB43" s="220"/>
      <c r="BC43" s="76"/>
      <c r="BD43" s="19"/>
      <c r="BE43" s="185"/>
      <c r="BF43" s="186">
        <f t="shared" si="0"/>
        <v>0</v>
      </c>
      <c r="BG43" s="186" t="s">
        <v>21</v>
      </c>
      <c r="BH43" s="186">
        <f t="shared" si="1"/>
        <v>3</v>
      </c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7"/>
      <c r="BW43" s="187"/>
      <c r="BX43" s="187"/>
      <c r="BY43" s="187"/>
      <c r="BZ43" s="187"/>
      <c r="CA43" s="187"/>
      <c r="CB43" s="187"/>
      <c r="CC43" s="188"/>
      <c r="CD43" s="188"/>
      <c r="CE43" s="188"/>
      <c r="CF43" s="5"/>
      <c r="CG43" s="5"/>
      <c r="CH43" s="5"/>
      <c r="CI43" s="5"/>
      <c r="CJ43" s="5"/>
      <c r="CK43" s="5"/>
      <c r="CL43" s="5"/>
      <c r="CM43" s="5"/>
      <c r="CN43" s="5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222">
        <v>20</v>
      </c>
      <c r="C44" s="223"/>
      <c r="D44" s="223">
        <v>2</v>
      </c>
      <c r="E44" s="223"/>
      <c r="F44" s="223"/>
      <c r="G44" s="223" t="s">
        <v>24</v>
      </c>
      <c r="H44" s="223"/>
      <c r="I44" s="223"/>
      <c r="J44" s="224">
        <v>0.7006944444444444</v>
      </c>
      <c r="K44" s="224"/>
      <c r="L44" s="224"/>
      <c r="M44" s="224"/>
      <c r="N44" s="225"/>
      <c r="O44" s="226" t="str">
        <f>AG17</f>
        <v>ATS Buntentor Bremen </v>
      </c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8" t="s">
        <v>22</v>
      </c>
      <c r="AF44" s="227" t="str">
        <f>AG20</f>
        <v>SF Littel-Charlottendorf 2 </v>
      </c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9"/>
      <c r="AW44" s="230">
        <v>6</v>
      </c>
      <c r="AX44" s="231"/>
      <c r="AY44" s="228" t="s">
        <v>21</v>
      </c>
      <c r="AZ44" s="231">
        <v>0</v>
      </c>
      <c r="BA44" s="232"/>
      <c r="BB44" s="230"/>
      <c r="BC44" s="233"/>
      <c r="BD44" s="20"/>
      <c r="BE44" s="189"/>
      <c r="BF44" s="186">
        <f t="shared" si="0"/>
        <v>3</v>
      </c>
      <c r="BG44" s="186" t="s">
        <v>21</v>
      </c>
      <c r="BH44" s="186">
        <f t="shared" si="1"/>
        <v>0</v>
      </c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95"/>
      <c r="BW44" s="195"/>
      <c r="BX44" s="195"/>
      <c r="BY44" s="195"/>
      <c r="BZ44" s="195"/>
      <c r="CA44" s="195"/>
      <c r="CB44" s="195"/>
      <c r="CC44" s="196"/>
      <c r="CD44" s="196"/>
      <c r="CE44" s="196"/>
      <c r="CF44" s="58"/>
      <c r="CG44" s="58"/>
      <c r="CH44" s="58"/>
      <c r="CI44" s="58"/>
      <c r="CJ44" s="58"/>
      <c r="CK44" s="58"/>
      <c r="CL44" s="58"/>
      <c r="CM44" s="58"/>
      <c r="CN44" s="58"/>
      <c r="DL44" s="21"/>
    </row>
    <row r="45" spans="57:92" ht="12.75"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184"/>
      <c r="BW45" s="184"/>
      <c r="BX45" s="184"/>
      <c r="BY45" s="184"/>
      <c r="BZ45" s="184"/>
      <c r="CA45" s="184"/>
      <c r="CB45" s="184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</row>
    <row r="46" spans="2:116" ht="12.75">
      <c r="B46" s="1" t="s">
        <v>29</v>
      </c>
      <c r="BD46" s="21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184"/>
      <c r="BW46" s="184"/>
      <c r="BX46" s="184"/>
      <c r="BY46" s="184"/>
      <c r="BZ46" s="184"/>
      <c r="CA46" s="184"/>
      <c r="CB46" s="184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17" t="s">
        <v>14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9"/>
      <c r="P48" s="117" t="s">
        <v>26</v>
      </c>
      <c r="Q48" s="118"/>
      <c r="R48" s="119"/>
      <c r="S48" s="117" t="s">
        <v>27</v>
      </c>
      <c r="T48" s="118"/>
      <c r="U48" s="118"/>
      <c r="V48" s="118"/>
      <c r="W48" s="119"/>
      <c r="X48" s="117" t="s">
        <v>28</v>
      </c>
      <c r="Y48" s="118"/>
      <c r="Z48" s="119"/>
      <c r="AA48" s="9"/>
      <c r="AB48" s="9"/>
      <c r="AC48" s="9"/>
      <c r="AD48" s="9"/>
      <c r="AE48" s="117" t="s">
        <v>15</v>
      </c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17" t="s">
        <v>26</v>
      </c>
      <c r="AT48" s="118"/>
      <c r="AU48" s="119"/>
      <c r="AV48" s="117" t="s">
        <v>27</v>
      </c>
      <c r="AW48" s="118"/>
      <c r="AX48" s="118"/>
      <c r="AY48" s="118"/>
      <c r="AZ48" s="119"/>
      <c r="BA48" s="117" t="s">
        <v>28</v>
      </c>
      <c r="BB48" s="118"/>
      <c r="BC48" s="119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  <c r="BW48" s="45"/>
      <c r="BX48" s="45"/>
      <c r="BY48" s="45"/>
      <c r="BZ48" s="45"/>
      <c r="CA48" s="45"/>
      <c r="CB48" s="45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2:116" ht="12.75">
      <c r="B49" s="105" t="s">
        <v>9</v>
      </c>
      <c r="C49" s="106"/>
      <c r="D49" s="107" t="str">
        <f>BM31</f>
        <v>SG Findorff Bremen 1 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57">
        <f>BN31</f>
        <v>10</v>
      </c>
      <c r="Q49" s="158"/>
      <c r="R49" s="159"/>
      <c r="S49" s="106">
        <f>BO31</f>
        <v>6</v>
      </c>
      <c r="T49" s="106"/>
      <c r="U49" s="10" t="s">
        <v>21</v>
      </c>
      <c r="V49" s="106">
        <f>BQ31</f>
        <v>0</v>
      </c>
      <c r="W49" s="106"/>
      <c r="X49" s="114">
        <f>BR31</f>
        <v>6</v>
      </c>
      <c r="Y49" s="115"/>
      <c r="Z49" s="116"/>
      <c r="AA49" s="4"/>
      <c r="AB49" s="4"/>
      <c r="AC49" s="4"/>
      <c r="AD49" s="4"/>
      <c r="AE49" s="105" t="s">
        <v>9</v>
      </c>
      <c r="AF49" s="106"/>
      <c r="AG49" s="197" t="str">
        <f>BM38</f>
        <v>ATS Buntentor Bremen </v>
      </c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9"/>
      <c r="AS49" s="200">
        <f>BN38</f>
        <v>12</v>
      </c>
      <c r="AT49" s="201"/>
      <c r="AU49" s="202"/>
      <c r="AV49" s="94">
        <f>BO38</f>
        <v>9</v>
      </c>
      <c r="AW49" s="94"/>
      <c r="AX49" s="10" t="s">
        <v>21</v>
      </c>
      <c r="AY49" s="94">
        <f>BQ38</f>
        <v>0</v>
      </c>
      <c r="AZ49" s="94"/>
      <c r="BA49" s="114">
        <f>BR38</f>
        <v>9</v>
      </c>
      <c r="BB49" s="115"/>
      <c r="BC49" s="116"/>
      <c r="BD49" s="21"/>
      <c r="DL49" s="21"/>
    </row>
    <row r="50" spans="2:116" ht="12.75">
      <c r="B50" s="110" t="s">
        <v>10</v>
      </c>
      <c r="C50" s="94"/>
      <c r="D50" s="160" t="str">
        <f>BM32</f>
        <v>SV Bösel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  <c r="P50" s="91">
        <f>BN32</f>
        <v>8</v>
      </c>
      <c r="Q50" s="92"/>
      <c r="R50" s="93"/>
      <c r="S50" s="94">
        <f>BO32</f>
        <v>5</v>
      </c>
      <c r="T50" s="94"/>
      <c r="U50" s="11" t="s">
        <v>21</v>
      </c>
      <c r="V50" s="94">
        <f>BQ32</f>
        <v>1</v>
      </c>
      <c r="W50" s="94"/>
      <c r="X50" s="111">
        <f>BR32</f>
        <v>4</v>
      </c>
      <c r="Y50" s="112"/>
      <c r="Z50" s="113"/>
      <c r="AA50" s="4"/>
      <c r="AB50" s="4"/>
      <c r="AC50" s="4"/>
      <c r="AD50" s="4"/>
      <c r="AE50" s="110" t="s">
        <v>10</v>
      </c>
      <c r="AF50" s="94"/>
      <c r="AG50" s="197" t="str">
        <f>BM39</f>
        <v>Ahlhorner SV </v>
      </c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9"/>
      <c r="AS50" s="91">
        <f>BN39</f>
        <v>7</v>
      </c>
      <c r="AT50" s="92"/>
      <c r="AU50" s="93"/>
      <c r="AV50" s="110">
        <v>2</v>
      </c>
      <c r="AW50" s="94"/>
      <c r="AX50" s="11" t="s">
        <v>21</v>
      </c>
      <c r="AY50" s="94">
        <v>0</v>
      </c>
      <c r="AZ50" s="94"/>
      <c r="BA50" s="111">
        <v>2</v>
      </c>
      <c r="BB50" s="112"/>
      <c r="BC50" s="113"/>
      <c r="BD50" s="21"/>
      <c r="DL50" s="21"/>
    </row>
    <row r="51" spans="2:116" ht="12.75">
      <c r="B51" s="110" t="s">
        <v>11</v>
      </c>
      <c r="C51" s="94"/>
      <c r="D51" s="160" t="str">
        <f>BM33</f>
        <v>FC Huntlosen 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91">
        <f>BN33</f>
        <v>7</v>
      </c>
      <c r="Q51" s="92"/>
      <c r="R51" s="93"/>
      <c r="S51" s="94">
        <f>BO33</f>
        <v>6</v>
      </c>
      <c r="T51" s="94"/>
      <c r="U51" s="11" t="s">
        <v>21</v>
      </c>
      <c r="V51" s="94">
        <f>BQ33</f>
        <v>3</v>
      </c>
      <c r="W51" s="94"/>
      <c r="X51" s="111">
        <f>BR33</f>
        <v>3</v>
      </c>
      <c r="Y51" s="112"/>
      <c r="Z51" s="113"/>
      <c r="AA51" s="4"/>
      <c r="AB51" s="4"/>
      <c r="AC51" s="4"/>
      <c r="AD51" s="4"/>
      <c r="AE51" s="110" t="s">
        <v>11</v>
      </c>
      <c r="AF51" s="94"/>
      <c r="AG51" s="160" t="str">
        <f>BM40</f>
        <v>SF Littel-Charlottendorf 2 </v>
      </c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209"/>
      <c r="AS51" s="91">
        <f>BN40</f>
        <v>6</v>
      </c>
      <c r="AT51" s="92"/>
      <c r="AU51" s="93"/>
      <c r="AV51" s="94">
        <f>BO40</f>
        <v>3</v>
      </c>
      <c r="AW51" s="94"/>
      <c r="AX51" s="11" t="s">
        <v>21</v>
      </c>
      <c r="AY51" s="94">
        <f>BQ40</f>
        <v>8</v>
      </c>
      <c r="AZ51" s="94"/>
      <c r="BA51" s="111">
        <f>BR40</f>
        <v>-5</v>
      </c>
      <c r="BB51" s="112"/>
      <c r="BC51" s="113"/>
      <c r="BD51" s="21"/>
      <c r="DL51" s="21"/>
    </row>
    <row r="52" spans="2:116" ht="12.75">
      <c r="B52" s="110" t="s">
        <v>12</v>
      </c>
      <c r="C52" s="94"/>
      <c r="D52" s="160" t="str">
        <f>BM34</f>
        <v>SF Littel-Charlottendorf 1 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2"/>
      <c r="P52" s="91">
        <f>BN34</f>
        <v>3</v>
      </c>
      <c r="Q52" s="92"/>
      <c r="R52" s="93"/>
      <c r="S52" s="94">
        <f>BO34</f>
        <v>1</v>
      </c>
      <c r="T52" s="94"/>
      <c r="U52" s="11" t="s">
        <v>21</v>
      </c>
      <c r="V52" s="94">
        <f>BQ34</f>
        <v>10</v>
      </c>
      <c r="W52" s="94"/>
      <c r="X52" s="111">
        <f>BR34</f>
        <v>-9</v>
      </c>
      <c r="Y52" s="112"/>
      <c r="Z52" s="113"/>
      <c r="AA52" s="4"/>
      <c r="AB52" s="4"/>
      <c r="AC52" s="4"/>
      <c r="AD52" s="4"/>
      <c r="AE52" s="110" t="s">
        <v>12</v>
      </c>
      <c r="AF52" s="94"/>
      <c r="AG52" s="107" t="str">
        <f>BM41</f>
        <v>SG Findorff Bremen 2 </v>
      </c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9"/>
      <c r="AS52" s="210">
        <f>BN41</f>
        <v>4</v>
      </c>
      <c r="AT52" s="211"/>
      <c r="AU52" s="212"/>
      <c r="AV52" s="94">
        <v>1</v>
      </c>
      <c r="AW52" s="94"/>
      <c r="AX52" s="11" t="s">
        <v>21</v>
      </c>
      <c r="AY52" s="94">
        <v>2</v>
      </c>
      <c r="AZ52" s="94"/>
      <c r="BA52" s="111">
        <v>1</v>
      </c>
      <c r="BB52" s="112"/>
      <c r="BC52" s="113"/>
      <c r="BD52" s="21"/>
      <c r="DL52" s="21"/>
    </row>
    <row r="53" spans="2:116" ht="13.5" thickBot="1">
      <c r="B53" s="100" t="s">
        <v>13</v>
      </c>
      <c r="C53" s="101"/>
      <c r="D53" s="102" t="str">
        <f>BM35</f>
        <v>Frei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97">
        <f>BN35</f>
        <v>0</v>
      </c>
      <c r="Q53" s="98"/>
      <c r="R53" s="99"/>
      <c r="S53" s="95">
        <f>BO35</f>
        <v>0</v>
      </c>
      <c r="T53" s="95"/>
      <c r="U53" s="12" t="s">
        <v>21</v>
      </c>
      <c r="V53" s="95">
        <f>BQ35</f>
        <v>4</v>
      </c>
      <c r="W53" s="95"/>
      <c r="X53" s="154">
        <f>BR35</f>
        <v>-4</v>
      </c>
      <c r="Y53" s="155"/>
      <c r="Z53" s="156"/>
      <c r="AA53" s="4"/>
      <c r="AB53" s="4"/>
      <c r="AC53" s="4"/>
      <c r="AD53" s="4"/>
      <c r="AE53" s="100" t="s">
        <v>13</v>
      </c>
      <c r="AF53" s="101"/>
      <c r="AG53" s="203" t="str">
        <f>BM42</f>
        <v>Frei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5"/>
      <c r="AS53" s="206">
        <f>BN42</f>
        <v>0</v>
      </c>
      <c r="AT53" s="207"/>
      <c r="AU53" s="208"/>
      <c r="AV53" s="95">
        <f>BO42</f>
        <v>0</v>
      </c>
      <c r="AW53" s="95"/>
      <c r="AX53" s="12" t="s">
        <v>21</v>
      </c>
      <c r="AY53" s="95">
        <f>BQ42</f>
        <v>4</v>
      </c>
      <c r="AZ53" s="95"/>
      <c r="BA53" s="154">
        <f>BR42</f>
        <v>-4</v>
      </c>
      <c r="BB53" s="155"/>
      <c r="BC53" s="156"/>
      <c r="BD53" s="21"/>
      <c r="DL53" s="21"/>
    </row>
    <row r="56" spans="2:116" ht="33">
      <c r="B56" s="164" t="str">
        <f>$A$2</f>
        <v>FC Huntlosen e.V.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21"/>
      <c r="DL56" s="21"/>
    </row>
    <row r="57" spans="2:116" ht="27">
      <c r="B57" s="163" t="str">
        <f>$A$3</f>
        <v>15. Hunte-Cup 2010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24">
        <v>0.71875</v>
      </c>
      <c r="I61" s="124"/>
      <c r="J61" s="124"/>
      <c r="K61" s="124"/>
      <c r="L61" s="124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25">
        <v>1</v>
      </c>
      <c r="V61" s="125" t="s">
        <v>5</v>
      </c>
      <c r="W61" s="25" t="s">
        <v>38</v>
      </c>
      <c r="X61" s="96">
        <v>0.006944444444444444</v>
      </c>
      <c r="Y61" s="96"/>
      <c r="Z61" s="96"/>
      <c r="AA61" s="96"/>
      <c r="AB61" s="96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96">
        <v>0.0020833333333333333</v>
      </c>
      <c r="AM61" s="96"/>
      <c r="AN61" s="96"/>
      <c r="AO61" s="96"/>
      <c r="AP61" s="96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47"/>
      <c r="CD63" s="47"/>
      <c r="CE63" s="47"/>
      <c r="CF63" s="47"/>
      <c r="CG63" s="47"/>
      <c r="CH63" s="47"/>
      <c r="DL63" s="21"/>
    </row>
    <row r="64" spans="2:86" ht="19.5" customHeight="1" thickBot="1">
      <c r="B64" s="59" t="s">
        <v>16</v>
      </c>
      <c r="C64" s="59"/>
      <c r="D64" s="59" t="s">
        <v>39</v>
      </c>
      <c r="E64" s="59"/>
      <c r="F64" s="59"/>
      <c r="G64" s="59" t="s">
        <v>19</v>
      </c>
      <c r="H64" s="59"/>
      <c r="I64" s="59"/>
      <c r="J64" s="59"/>
      <c r="K64" s="59"/>
      <c r="L64" s="59"/>
      <c r="M64" s="59"/>
      <c r="N64" s="59"/>
      <c r="O64" s="59" t="s">
        <v>47</v>
      </c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 t="s">
        <v>23</v>
      </c>
      <c r="AX64" s="59"/>
      <c r="AY64" s="59"/>
      <c r="AZ64" s="59"/>
      <c r="BA64" s="59"/>
      <c r="BB64" s="59"/>
      <c r="BC64" s="59"/>
      <c r="BD64" s="21"/>
      <c r="BZ64" s="28"/>
      <c r="CA64" s="28"/>
      <c r="CB64" s="48"/>
      <c r="CC64" s="47"/>
      <c r="CD64" s="47"/>
      <c r="CE64" s="47"/>
      <c r="CF64" s="47"/>
      <c r="CG64" s="47"/>
      <c r="CH64" s="47"/>
    </row>
    <row r="65" spans="2:86" ht="18" customHeight="1">
      <c r="B65" s="89">
        <v>21</v>
      </c>
      <c r="C65" s="67"/>
      <c r="D65" s="85">
        <v>1</v>
      </c>
      <c r="E65" s="86"/>
      <c r="F65" s="86"/>
      <c r="G65" s="84">
        <v>0.71875</v>
      </c>
      <c r="H65" s="63"/>
      <c r="I65" s="63"/>
      <c r="J65" s="63"/>
      <c r="K65" s="63"/>
      <c r="L65" s="63"/>
      <c r="M65" s="63"/>
      <c r="N65" s="64"/>
      <c r="O65" s="74" t="str">
        <f>IF(ISBLANK(AZ42),"",$D$53)</f>
        <v>Frei</v>
      </c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14" t="s">
        <v>22</v>
      </c>
      <c r="AF65" s="75" t="str">
        <f>IF(ISBLANK(AZ44),"",$AG$53)</f>
        <v>Frei</v>
      </c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6"/>
      <c r="AW65" s="77"/>
      <c r="AX65" s="78"/>
      <c r="AY65" s="78" t="s">
        <v>21</v>
      </c>
      <c r="AZ65" s="78"/>
      <c r="BA65" s="81"/>
      <c r="BB65" s="67"/>
      <c r="BC65" s="68"/>
      <c r="BZ65" s="28"/>
      <c r="CA65" s="28"/>
      <c r="CB65" s="48"/>
      <c r="CC65" s="47"/>
      <c r="CD65" s="47"/>
      <c r="CE65" s="47"/>
      <c r="CF65" s="47"/>
      <c r="CG65" s="47"/>
      <c r="CH65" s="47"/>
    </row>
    <row r="66" spans="2:55" ht="12" customHeight="1" thickBot="1">
      <c r="B66" s="90"/>
      <c r="C66" s="69"/>
      <c r="D66" s="87"/>
      <c r="E66" s="88"/>
      <c r="F66" s="88"/>
      <c r="G66" s="65"/>
      <c r="H66" s="61"/>
      <c r="I66" s="61"/>
      <c r="J66" s="61"/>
      <c r="K66" s="61"/>
      <c r="L66" s="61"/>
      <c r="M66" s="61"/>
      <c r="N66" s="60"/>
      <c r="O66" s="71" t="s">
        <v>48</v>
      </c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15"/>
      <c r="AF66" s="72" t="s">
        <v>49</v>
      </c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3"/>
      <c r="AW66" s="79"/>
      <c r="AX66" s="80"/>
      <c r="AY66" s="80"/>
      <c r="AZ66" s="80"/>
      <c r="BA66" s="82"/>
      <c r="BB66" s="69"/>
      <c r="BC66" s="70"/>
    </row>
    <row r="67" spans="2:55" ht="12" customHeight="1" thickBot="1"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3"/>
      <c r="AX67" s="53"/>
      <c r="AY67" s="53"/>
      <c r="AZ67" s="53"/>
      <c r="BA67" s="53"/>
      <c r="BB67" s="49"/>
      <c r="BC67" s="49"/>
    </row>
    <row r="68" spans="2:55" ht="19.5" customHeight="1" thickBot="1">
      <c r="B68" s="83" t="s">
        <v>16</v>
      </c>
      <c r="C68" s="83"/>
      <c r="D68" s="83" t="s">
        <v>39</v>
      </c>
      <c r="E68" s="83"/>
      <c r="F68" s="83"/>
      <c r="G68" s="83" t="s">
        <v>19</v>
      </c>
      <c r="H68" s="83"/>
      <c r="I68" s="83"/>
      <c r="J68" s="83"/>
      <c r="K68" s="83"/>
      <c r="L68" s="83"/>
      <c r="M68" s="83"/>
      <c r="N68" s="83"/>
      <c r="O68" s="83" t="s">
        <v>54</v>
      </c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 t="s">
        <v>23</v>
      </c>
      <c r="AX68" s="83"/>
      <c r="AY68" s="83"/>
      <c r="AZ68" s="83"/>
      <c r="BA68" s="83"/>
      <c r="BB68" s="83"/>
      <c r="BC68" s="83"/>
    </row>
    <row r="69" spans="2:55" ht="18" customHeight="1">
      <c r="B69" s="89">
        <v>22</v>
      </c>
      <c r="C69" s="67"/>
      <c r="D69" s="85">
        <v>2</v>
      </c>
      <c r="E69" s="86"/>
      <c r="F69" s="86"/>
      <c r="G69" s="84">
        <v>0.71875</v>
      </c>
      <c r="H69" s="63"/>
      <c r="I69" s="63"/>
      <c r="J69" s="63"/>
      <c r="K69" s="63"/>
      <c r="L69" s="63"/>
      <c r="M69" s="63"/>
      <c r="N69" s="64"/>
      <c r="O69" s="74" t="str">
        <f>IF(ISBLANK(AZ42),"",$D$49)</f>
        <v>SG Findorff Bremen 1 </v>
      </c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14" t="s">
        <v>22</v>
      </c>
      <c r="AF69" s="75" t="str">
        <f>IF(ISBLANK(AZ44),"",$AG$50)</f>
        <v>Ahlhorner SV </v>
      </c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6"/>
      <c r="AW69" s="77">
        <v>2</v>
      </c>
      <c r="AX69" s="78"/>
      <c r="AY69" s="78" t="s">
        <v>21</v>
      </c>
      <c r="AZ69" s="78">
        <v>0</v>
      </c>
      <c r="BA69" s="81"/>
      <c r="BB69" s="67"/>
      <c r="BC69" s="68"/>
    </row>
    <row r="70" spans="2:55" ht="12" customHeight="1" thickBot="1">
      <c r="B70" s="90"/>
      <c r="C70" s="69"/>
      <c r="D70" s="87"/>
      <c r="E70" s="88"/>
      <c r="F70" s="88"/>
      <c r="G70" s="65"/>
      <c r="H70" s="61"/>
      <c r="I70" s="61"/>
      <c r="J70" s="61"/>
      <c r="K70" s="61"/>
      <c r="L70" s="61"/>
      <c r="M70" s="61"/>
      <c r="N70" s="60"/>
      <c r="O70" s="71" t="s">
        <v>33</v>
      </c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15"/>
      <c r="AF70" s="72" t="s">
        <v>34</v>
      </c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3"/>
      <c r="AW70" s="79"/>
      <c r="AX70" s="80"/>
      <c r="AY70" s="80"/>
      <c r="AZ70" s="80"/>
      <c r="BA70" s="82"/>
      <c r="BB70" s="69"/>
      <c r="BC70" s="70"/>
    </row>
    <row r="71" spans="2:116" ht="3.75" customHeight="1" thickBot="1">
      <c r="B71" s="55"/>
      <c r="C71" s="58"/>
      <c r="BD71" s="21"/>
      <c r="BZ71" s="28"/>
      <c r="CA71" s="28"/>
      <c r="CB71" s="28"/>
      <c r="CC71" s="47"/>
      <c r="CD71" s="47"/>
      <c r="CE71" s="47"/>
      <c r="CF71" s="47"/>
      <c r="CG71" s="47"/>
      <c r="CH71" s="47"/>
      <c r="DL71" s="21"/>
    </row>
    <row r="72" spans="2:86" ht="19.5" customHeight="1" thickBot="1">
      <c r="B72" s="83" t="s">
        <v>16</v>
      </c>
      <c r="C72" s="83"/>
      <c r="D72" s="83" t="s">
        <v>39</v>
      </c>
      <c r="E72" s="83"/>
      <c r="F72" s="83"/>
      <c r="G72" s="83" t="s">
        <v>19</v>
      </c>
      <c r="H72" s="83"/>
      <c r="I72" s="83"/>
      <c r="J72" s="83"/>
      <c r="K72" s="83"/>
      <c r="L72" s="83"/>
      <c r="M72" s="83"/>
      <c r="N72" s="83"/>
      <c r="O72" s="83" t="s">
        <v>55</v>
      </c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 t="s">
        <v>23</v>
      </c>
      <c r="AX72" s="83"/>
      <c r="AY72" s="83"/>
      <c r="AZ72" s="83"/>
      <c r="BA72" s="83"/>
      <c r="BB72" s="83"/>
      <c r="BC72" s="83"/>
      <c r="BD72" s="21"/>
      <c r="BZ72" s="28"/>
      <c r="CA72" s="28"/>
      <c r="CB72" s="48"/>
      <c r="CC72" s="47"/>
      <c r="CD72" s="47"/>
      <c r="CE72" s="47"/>
      <c r="CF72" s="47"/>
      <c r="CG72" s="47"/>
      <c r="CH72" s="47"/>
    </row>
    <row r="73" spans="2:86" ht="18" customHeight="1">
      <c r="B73" s="89">
        <v>23</v>
      </c>
      <c r="C73" s="67"/>
      <c r="D73" s="85">
        <v>3</v>
      </c>
      <c r="E73" s="86"/>
      <c r="F73" s="86"/>
      <c r="G73" s="84">
        <f>$G$69</f>
        <v>0.71875</v>
      </c>
      <c r="H73" s="63"/>
      <c r="I73" s="63"/>
      <c r="J73" s="63"/>
      <c r="K73" s="63"/>
      <c r="L73" s="63"/>
      <c r="M73" s="63"/>
      <c r="N73" s="64"/>
      <c r="O73" s="74" t="str">
        <f>IF(ISBLANK(AZ44),"",$AG$49)</f>
        <v>ATS Buntentor Bremen </v>
      </c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14" t="s">
        <v>22</v>
      </c>
      <c r="AF73" s="75" t="str">
        <f>IF(ISBLANK(AZ42),"",$D$50)</f>
        <v>SV Bösel</v>
      </c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6"/>
      <c r="AW73" s="77">
        <v>2</v>
      </c>
      <c r="AX73" s="78"/>
      <c r="AY73" s="78" t="s">
        <v>21</v>
      </c>
      <c r="AZ73" s="78">
        <v>0</v>
      </c>
      <c r="BA73" s="81"/>
      <c r="BB73" s="67"/>
      <c r="BC73" s="68"/>
      <c r="BZ73" s="28"/>
      <c r="CA73" s="28"/>
      <c r="CB73" s="48"/>
      <c r="CC73" s="47"/>
      <c r="CD73" s="47"/>
      <c r="CE73" s="47"/>
      <c r="CF73" s="47"/>
      <c r="CG73" s="47"/>
      <c r="CH73" s="47"/>
    </row>
    <row r="74" spans="2:55" ht="12" customHeight="1" thickBot="1">
      <c r="B74" s="90"/>
      <c r="C74" s="69"/>
      <c r="D74" s="87"/>
      <c r="E74" s="88"/>
      <c r="F74" s="88"/>
      <c r="G74" s="65"/>
      <c r="H74" s="61"/>
      <c r="I74" s="61"/>
      <c r="J74" s="61"/>
      <c r="K74" s="61"/>
      <c r="L74" s="61"/>
      <c r="M74" s="61"/>
      <c r="N74" s="60"/>
      <c r="O74" s="71" t="s">
        <v>35</v>
      </c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15"/>
      <c r="AF74" s="72" t="s">
        <v>32</v>
      </c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3"/>
      <c r="AW74" s="79"/>
      <c r="AX74" s="80"/>
      <c r="AY74" s="80"/>
      <c r="AZ74" s="80"/>
      <c r="BA74" s="82"/>
      <c r="BB74" s="69"/>
      <c r="BC74" s="70"/>
    </row>
    <row r="75" spans="2:55" ht="7.5" customHeight="1" thickBot="1">
      <c r="B75" s="49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3"/>
      <c r="AX75" s="53"/>
      <c r="AY75" s="53"/>
      <c r="AZ75" s="53"/>
      <c r="BA75" s="53"/>
      <c r="BB75" s="49"/>
      <c r="BC75" s="49"/>
    </row>
    <row r="76" spans="2:55" ht="19.5" customHeight="1" thickBot="1">
      <c r="B76" s="59" t="s">
        <v>16</v>
      </c>
      <c r="C76" s="59"/>
      <c r="D76" s="59" t="s">
        <v>39</v>
      </c>
      <c r="E76" s="59"/>
      <c r="F76" s="59"/>
      <c r="G76" s="59" t="s">
        <v>19</v>
      </c>
      <c r="H76" s="59"/>
      <c r="I76" s="59"/>
      <c r="J76" s="59"/>
      <c r="K76" s="59"/>
      <c r="L76" s="59"/>
      <c r="M76" s="59"/>
      <c r="N76" s="59"/>
      <c r="O76" s="59" t="s">
        <v>46</v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 t="s">
        <v>23</v>
      </c>
      <c r="AX76" s="59"/>
      <c r="AY76" s="59"/>
      <c r="AZ76" s="59"/>
      <c r="BA76" s="59"/>
      <c r="BB76" s="59"/>
      <c r="BC76" s="59"/>
    </row>
    <row r="77" spans="2:55" ht="18" customHeight="1">
      <c r="B77" s="89">
        <v>24</v>
      </c>
      <c r="C77" s="67"/>
      <c r="D77" s="85">
        <v>3</v>
      </c>
      <c r="E77" s="86"/>
      <c r="F77" s="86"/>
      <c r="G77" s="84">
        <v>0.7368055555555556</v>
      </c>
      <c r="H77" s="63"/>
      <c r="I77" s="63"/>
      <c r="J77" s="63"/>
      <c r="K77" s="63"/>
      <c r="L77" s="63"/>
      <c r="M77" s="63"/>
      <c r="N77" s="64"/>
      <c r="O77" s="74" t="str">
        <f>IF(ISBLANK(AZ42),"",$D$52)</f>
        <v>SF Littel-Charlottendorf 1 </v>
      </c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14" t="s">
        <v>22</v>
      </c>
      <c r="AF77" s="75" t="str">
        <f>IF(ISBLANK(AZ44),"",$AG$52)</f>
        <v>SG Findorff Bremen 2 </v>
      </c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6"/>
      <c r="AW77" s="77">
        <v>0</v>
      </c>
      <c r="AX77" s="78"/>
      <c r="AY77" s="78" t="s">
        <v>21</v>
      </c>
      <c r="AZ77" s="78">
        <v>3</v>
      </c>
      <c r="BA77" s="81"/>
      <c r="BB77" s="67"/>
      <c r="BC77" s="68"/>
    </row>
    <row r="78" spans="2:55" ht="12" customHeight="1" thickBot="1">
      <c r="B78" s="90"/>
      <c r="C78" s="69"/>
      <c r="D78" s="87"/>
      <c r="E78" s="88"/>
      <c r="F78" s="88"/>
      <c r="G78" s="65"/>
      <c r="H78" s="61"/>
      <c r="I78" s="61"/>
      <c r="J78" s="61"/>
      <c r="K78" s="61"/>
      <c r="L78" s="61"/>
      <c r="M78" s="61"/>
      <c r="N78" s="60"/>
      <c r="O78" s="71" t="s">
        <v>50</v>
      </c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15"/>
      <c r="AF78" s="72" t="s">
        <v>51</v>
      </c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3"/>
      <c r="AW78" s="79"/>
      <c r="AX78" s="80"/>
      <c r="AY78" s="80"/>
      <c r="AZ78" s="80"/>
      <c r="BA78" s="82"/>
      <c r="BB78" s="69"/>
      <c r="BC78" s="70"/>
    </row>
    <row r="79" spans="2:116" ht="3.75" customHeight="1" thickBot="1">
      <c r="B79" s="58"/>
      <c r="C79" s="58"/>
      <c r="BD79" s="21"/>
      <c r="BZ79" s="28"/>
      <c r="CA79" s="28"/>
      <c r="CB79" s="28"/>
      <c r="CC79" s="47"/>
      <c r="CD79" s="47"/>
      <c r="CE79" s="47"/>
      <c r="CF79" s="47"/>
      <c r="CG79" s="47"/>
      <c r="CH79" s="47"/>
      <c r="DL79" s="21"/>
    </row>
    <row r="80" spans="2:86" ht="19.5" customHeight="1" thickBot="1">
      <c r="B80" s="59" t="s">
        <v>16</v>
      </c>
      <c r="C80" s="59"/>
      <c r="D80" s="59" t="s">
        <v>39</v>
      </c>
      <c r="E80" s="59"/>
      <c r="F80" s="59"/>
      <c r="G80" s="59" t="s">
        <v>19</v>
      </c>
      <c r="H80" s="59"/>
      <c r="I80" s="59"/>
      <c r="J80" s="59"/>
      <c r="K80" s="59"/>
      <c r="L80" s="59"/>
      <c r="M80" s="59"/>
      <c r="N80" s="59"/>
      <c r="O80" s="59" t="s">
        <v>45</v>
      </c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 t="s">
        <v>23</v>
      </c>
      <c r="AX80" s="59"/>
      <c r="AY80" s="59"/>
      <c r="AZ80" s="59"/>
      <c r="BA80" s="59"/>
      <c r="BB80" s="59"/>
      <c r="BC80" s="59"/>
      <c r="BD80" s="21"/>
      <c r="BZ80" s="28"/>
      <c r="CA80" s="28"/>
      <c r="CB80" s="48"/>
      <c r="CC80" s="47"/>
      <c r="CD80" s="47"/>
      <c r="CE80" s="47"/>
      <c r="CF80" s="47"/>
      <c r="CG80" s="47"/>
      <c r="CH80" s="47"/>
    </row>
    <row r="81" spans="2:86" ht="18" customHeight="1">
      <c r="B81" s="89">
        <v>25</v>
      </c>
      <c r="C81" s="67"/>
      <c r="D81" s="85">
        <v>2</v>
      </c>
      <c r="E81" s="86"/>
      <c r="F81" s="86"/>
      <c r="G81" s="84">
        <f>$G$77</f>
        <v>0.7368055555555556</v>
      </c>
      <c r="H81" s="63"/>
      <c r="I81" s="63"/>
      <c r="J81" s="63"/>
      <c r="K81" s="63"/>
      <c r="L81" s="63"/>
      <c r="M81" s="63"/>
      <c r="N81" s="64"/>
      <c r="O81" s="74" t="str">
        <f>IF(ISBLANK(AZ42),"",$D$51)</f>
        <v>FC Huntlosen </v>
      </c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14" t="s">
        <v>22</v>
      </c>
      <c r="AF81" s="75" t="str">
        <f>IF(ISBLANK(AZ44),"",$AG$51)</f>
        <v>SF Littel-Charlottendorf 2 </v>
      </c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6"/>
      <c r="AW81" s="77">
        <v>5</v>
      </c>
      <c r="AX81" s="78"/>
      <c r="AY81" s="78" t="s">
        <v>21</v>
      </c>
      <c r="AZ81" s="78">
        <v>0</v>
      </c>
      <c r="BA81" s="81"/>
      <c r="BB81" s="67"/>
      <c r="BC81" s="68"/>
      <c r="BZ81" s="28"/>
      <c r="CA81" s="28"/>
      <c r="CB81" s="48"/>
      <c r="CC81" s="47"/>
      <c r="CD81" s="47"/>
      <c r="CE81" s="47"/>
      <c r="CF81" s="47"/>
      <c r="CG81" s="47"/>
      <c r="CH81" s="47"/>
    </row>
    <row r="82" spans="2:55" ht="12" customHeight="1" thickBot="1">
      <c r="B82" s="90"/>
      <c r="C82" s="69"/>
      <c r="D82" s="87"/>
      <c r="E82" s="88"/>
      <c r="F82" s="88"/>
      <c r="G82" s="65"/>
      <c r="H82" s="61"/>
      <c r="I82" s="61"/>
      <c r="J82" s="61"/>
      <c r="K82" s="61"/>
      <c r="L82" s="61"/>
      <c r="M82" s="61"/>
      <c r="N82" s="60"/>
      <c r="O82" s="71" t="s">
        <v>52</v>
      </c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15"/>
      <c r="AF82" s="72" t="s">
        <v>53</v>
      </c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3"/>
      <c r="AW82" s="79"/>
      <c r="AX82" s="80"/>
      <c r="AY82" s="80"/>
      <c r="AZ82" s="80"/>
      <c r="BA82" s="82"/>
      <c r="BB82" s="69"/>
      <c r="BC82" s="70"/>
    </row>
    <row r="83" spans="2:3" ht="7.5" customHeight="1" thickBot="1">
      <c r="B83" s="58"/>
      <c r="C83" s="58"/>
    </row>
    <row r="84" spans="2:55" ht="19.5" customHeight="1" thickBot="1">
      <c r="B84" s="168" t="s">
        <v>16</v>
      </c>
      <c r="C84" s="168"/>
      <c r="D84" s="168" t="s">
        <v>39</v>
      </c>
      <c r="E84" s="168"/>
      <c r="F84" s="168"/>
      <c r="G84" s="168" t="s">
        <v>61</v>
      </c>
      <c r="H84" s="168"/>
      <c r="I84" s="168"/>
      <c r="J84" s="168"/>
      <c r="K84" s="168"/>
      <c r="L84" s="168"/>
      <c r="M84" s="168"/>
      <c r="N84" s="168"/>
      <c r="O84" s="168" t="s">
        <v>36</v>
      </c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 t="s">
        <v>23</v>
      </c>
      <c r="AX84" s="168"/>
      <c r="AY84" s="168"/>
      <c r="AZ84" s="168"/>
      <c r="BA84" s="168"/>
      <c r="BB84" s="168"/>
      <c r="BC84" s="168"/>
    </row>
    <row r="85" spans="2:55" ht="18" customHeight="1">
      <c r="B85" s="89">
        <v>26</v>
      </c>
      <c r="C85" s="67"/>
      <c r="D85" s="85">
        <v>1</v>
      </c>
      <c r="E85" s="86"/>
      <c r="F85" s="86"/>
      <c r="G85" s="84">
        <v>0.7368055555555556</v>
      </c>
      <c r="H85" s="63"/>
      <c r="I85" s="63"/>
      <c r="J85" s="63"/>
      <c r="K85" s="63"/>
      <c r="L85" s="63"/>
      <c r="M85" s="63"/>
      <c r="N85" s="64"/>
      <c r="O85" s="74" t="str">
        <f>IF(ISBLANK($AZ$69)," ",IF($AW$69&lt;$AZ$69,$O$69,IF($AZ$69&lt;$AW$69,$AF$69)))</f>
        <v>Ahlhorner SV </v>
      </c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14" t="s">
        <v>22</v>
      </c>
      <c r="AF85" s="75" t="str">
        <f>IF(ISBLANK($AZ$73)," ",IF($AW$73&lt;$AZ$73,$O$73,IF($AZ$73&lt;$AW$73,$AF$73)))</f>
        <v>SV Bösel</v>
      </c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6"/>
      <c r="AW85" s="77">
        <v>0</v>
      </c>
      <c r="AX85" s="78"/>
      <c r="AY85" s="78" t="s">
        <v>21</v>
      </c>
      <c r="AZ85" s="78">
        <v>2</v>
      </c>
      <c r="BA85" s="81"/>
      <c r="BB85" s="67"/>
      <c r="BC85" s="68"/>
    </row>
    <row r="86" spans="2:55" ht="12" customHeight="1" thickBot="1">
      <c r="B86" s="90"/>
      <c r="C86" s="69"/>
      <c r="D86" s="87"/>
      <c r="E86" s="88"/>
      <c r="F86" s="88"/>
      <c r="G86" s="65"/>
      <c r="H86" s="61"/>
      <c r="I86" s="61"/>
      <c r="J86" s="61"/>
      <c r="K86" s="61"/>
      <c r="L86" s="61"/>
      <c r="M86" s="61"/>
      <c r="N86" s="60"/>
      <c r="O86" s="71" t="s">
        <v>56</v>
      </c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15"/>
      <c r="AF86" s="72" t="s">
        <v>57</v>
      </c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3"/>
      <c r="AW86" s="79"/>
      <c r="AX86" s="80"/>
      <c r="AY86" s="80"/>
      <c r="AZ86" s="80"/>
      <c r="BA86" s="82"/>
      <c r="BB86" s="69"/>
      <c r="BC86" s="70"/>
    </row>
    <row r="87" spans="2:3" ht="3.75" customHeight="1" thickBot="1">
      <c r="B87" s="58"/>
      <c r="C87" s="58"/>
    </row>
    <row r="88" spans="2:55" ht="19.5" customHeight="1" thickBot="1">
      <c r="B88" s="168" t="s">
        <v>16</v>
      </c>
      <c r="C88" s="168"/>
      <c r="D88" s="168" t="s">
        <v>39</v>
      </c>
      <c r="E88" s="168"/>
      <c r="F88" s="168"/>
      <c r="G88" s="168" t="s">
        <v>61</v>
      </c>
      <c r="H88" s="168"/>
      <c r="I88" s="168"/>
      <c r="J88" s="168"/>
      <c r="K88" s="168"/>
      <c r="L88" s="168"/>
      <c r="M88" s="168"/>
      <c r="N88" s="168"/>
      <c r="O88" s="168" t="s">
        <v>37</v>
      </c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 t="s">
        <v>23</v>
      </c>
      <c r="AX88" s="168"/>
      <c r="AY88" s="168"/>
      <c r="AZ88" s="168"/>
      <c r="BA88" s="168"/>
      <c r="BB88" s="168"/>
      <c r="BC88" s="168"/>
    </row>
    <row r="89" spans="2:55" ht="18" customHeight="1">
      <c r="B89" s="89">
        <v>27</v>
      </c>
      <c r="C89" s="67"/>
      <c r="D89" s="85">
        <v>1</v>
      </c>
      <c r="E89" s="86"/>
      <c r="F89" s="86"/>
      <c r="G89" s="84">
        <v>0.7458333333333332</v>
      </c>
      <c r="H89" s="63"/>
      <c r="I89" s="63"/>
      <c r="J89" s="63"/>
      <c r="K89" s="63"/>
      <c r="L89" s="63"/>
      <c r="M89" s="63"/>
      <c r="N89" s="64"/>
      <c r="O89" s="74" t="str">
        <f>IF(ISBLANK($AZ$69)," ",IF($AW$69&gt;$AZ$69,$O$69,IF($AZ$69&gt;$AW$69,$AF$69)))</f>
        <v>SG Findorff Bremen 1 </v>
      </c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14" t="s">
        <v>22</v>
      </c>
      <c r="AF89" s="75" t="str">
        <f>IF(ISBLANK($AZ$73)," ",IF($AW$73&gt;$AZ$73,$O$73,IF($AZ$73&gt;$AW$73,$AF$73)))</f>
        <v>ATS Buntentor Bremen </v>
      </c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6"/>
      <c r="AW89" s="77">
        <v>1</v>
      </c>
      <c r="AX89" s="78"/>
      <c r="AY89" s="78" t="s">
        <v>21</v>
      </c>
      <c r="AZ89" s="78">
        <v>2</v>
      </c>
      <c r="BA89" s="81"/>
      <c r="BB89" s="67"/>
      <c r="BC89" s="68"/>
    </row>
    <row r="90" spans="2:55" ht="12" customHeight="1" thickBot="1">
      <c r="B90" s="90"/>
      <c r="C90" s="69"/>
      <c r="D90" s="87"/>
      <c r="E90" s="88"/>
      <c r="F90" s="88"/>
      <c r="G90" s="65"/>
      <c r="H90" s="61"/>
      <c r="I90" s="61"/>
      <c r="J90" s="61"/>
      <c r="K90" s="61"/>
      <c r="L90" s="61"/>
      <c r="M90" s="61"/>
      <c r="N90" s="60"/>
      <c r="O90" s="71" t="s">
        <v>58</v>
      </c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15"/>
      <c r="AF90" s="72" t="s">
        <v>59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3"/>
      <c r="AW90" s="79"/>
      <c r="AX90" s="80"/>
      <c r="AY90" s="80"/>
      <c r="AZ90" s="80"/>
      <c r="BA90" s="82"/>
      <c r="BB90" s="69"/>
      <c r="BC90" s="70"/>
    </row>
    <row r="91" spans="17:45" ht="12.75">
      <c r="Q91" s="57" t="s">
        <v>64</v>
      </c>
      <c r="R91" s="57"/>
      <c r="S91" s="57"/>
      <c r="T91" s="57"/>
      <c r="U91" s="57"/>
      <c r="V91" s="57"/>
      <c r="W91" s="57"/>
      <c r="X91" s="57"/>
      <c r="Y91" s="57"/>
      <c r="Z91" t="s">
        <v>77</v>
      </c>
      <c r="AP91" s="57"/>
      <c r="AQ91" s="57"/>
      <c r="AR91" s="57"/>
      <c r="AS91" s="57"/>
    </row>
    <row r="92" spans="2:73" ht="12.75">
      <c r="B92" s="1" t="s">
        <v>60</v>
      </c>
      <c r="Q92" s="57" t="s">
        <v>65</v>
      </c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66" t="s">
        <v>78</v>
      </c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57"/>
      <c r="AR92" s="57"/>
      <c r="AS92" s="5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</row>
    <row r="93" ht="8.25" customHeight="1" thickBot="1"/>
    <row r="94" spans="9:48" ht="25.5" customHeight="1">
      <c r="I94" s="175" t="s">
        <v>9</v>
      </c>
      <c r="J94" s="176"/>
      <c r="K94" s="176"/>
      <c r="L94" s="16"/>
      <c r="M94" s="169" t="str">
        <f>IF(ISBLANK($AZ$89)," ",IF($AW$89&gt;$AZ$89,$O$89,IF($AZ$89&gt;$AW$89,$AF$89)))</f>
        <v>ATS Buntentor Bremen </v>
      </c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70"/>
    </row>
    <row r="95" spans="9:48" ht="25.5" customHeight="1">
      <c r="I95" s="173" t="s">
        <v>10</v>
      </c>
      <c r="J95" s="174"/>
      <c r="K95" s="174"/>
      <c r="L95" s="17"/>
      <c r="M95" s="171" t="str">
        <f>IF(ISBLANK($AZ$89)," ",IF($AW$89&lt;$AZ$89,$O$89,IF($AZ$89&lt;$AW$89,$AF$89)))</f>
        <v>SG Findorff Bremen 1 </v>
      </c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2"/>
    </row>
    <row r="96" spans="9:48" ht="25.5" customHeight="1">
      <c r="I96" s="173" t="s">
        <v>11</v>
      </c>
      <c r="J96" s="174"/>
      <c r="K96" s="174"/>
      <c r="L96" s="17"/>
      <c r="M96" s="171" t="str">
        <f>IF(ISBLANK($AZ$85)," ",IF($AW$85&gt;$AZ$85,$O$85,IF($AZ$85&gt;$AW$85,$AF$85)))</f>
        <v>SV Bösel</v>
      </c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2"/>
    </row>
    <row r="97" spans="9:48" ht="25.5" customHeight="1">
      <c r="I97" s="173" t="s">
        <v>12</v>
      </c>
      <c r="J97" s="174"/>
      <c r="K97" s="174"/>
      <c r="L97" s="17"/>
      <c r="M97" s="171" t="str">
        <f>IF(ISBLANK($AZ$85)," ",IF($AW$85&lt;$AZ$85,$O$85,IF($AZ$85&lt;$AW$85,$AF$85)))</f>
        <v>Ahlhorner SV </v>
      </c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2"/>
    </row>
    <row r="98" spans="9:48" ht="25.5" customHeight="1">
      <c r="I98" s="173" t="s">
        <v>13</v>
      </c>
      <c r="J98" s="174"/>
      <c r="K98" s="174"/>
      <c r="L98" s="17"/>
      <c r="M98" s="171" t="str">
        <f>IF(ISBLANK($AZ$81)," ",IF($AW$81&gt;$AZ$81,$O$81,IF($AZ$81&gt;$AW$81,$AF$81)))</f>
        <v>FC Huntlosen </v>
      </c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2"/>
    </row>
    <row r="99" spans="9:48" ht="25.5" customHeight="1">
      <c r="I99" s="173" t="s">
        <v>40</v>
      </c>
      <c r="J99" s="174"/>
      <c r="K99" s="174"/>
      <c r="L99" s="17"/>
      <c r="M99" s="171" t="str">
        <f>IF(ISBLANK($AZ$81)," ",IF($AW$81&lt;$AZ$81,$O$81,IF($AZ$81&lt;$AW$81,$AF$81)))</f>
        <v>SF Littel-Charlottendorf 2 </v>
      </c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2"/>
    </row>
    <row r="100" spans="9:48" ht="25.5" customHeight="1">
      <c r="I100" s="173" t="s">
        <v>41</v>
      </c>
      <c r="J100" s="174"/>
      <c r="K100" s="174"/>
      <c r="L100" s="17"/>
      <c r="M100" s="171" t="str">
        <f>IF(ISBLANK($AZ$77)," ",IF($AW$77&gt;$AZ$77,$O$77,IF($AZ$77&gt;$AW$77,$AF$77)))</f>
        <v>SG Findorff Bremen 2 </v>
      </c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2"/>
    </row>
    <row r="101" spans="9:48" ht="25.5" customHeight="1">
      <c r="I101" s="173" t="s">
        <v>42</v>
      </c>
      <c r="J101" s="174"/>
      <c r="K101" s="174"/>
      <c r="L101" s="17"/>
      <c r="M101" s="171" t="str">
        <f>IF(ISBLANK($AZ$77)," ",IF($AW$77&lt;$AZ$77,$O$77,IF($AZ$77&lt;$AW$77,$AF$77)))</f>
        <v>SF Littel-Charlottendorf 1 </v>
      </c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2"/>
    </row>
    <row r="102" spans="9:48" ht="25.5" customHeight="1">
      <c r="I102" s="173" t="s">
        <v>43</v>
      </c>
      <c r="J102" s="174"/>
      <c r="K102" s="174"/>
      <c r="L102" s="17"/>
      <c r="M102" s="171" t="str">
        <f>IF(ISBLANK($AZ$65)," ",IF($AW$65&gt;$AZ$65,$O$65,IF($AZ$65&gt;$AW$65,$AF$65)))</f>
        <v> </v>
      </c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2"/>
    </row>
    <row r="103" spans="9:48" ht="25.5" customHeight="1" thickBot="1">
      <c r="I103" s="180" t="s">
        <v>44</v>
      </c>
      <c r="J103" s="181"/>
      <c r="K103" s="181"/>
      <c r="L103" s="18"/>
      <c r="M103" s="182" t="str">
        <f>IF(ISBLANK($AZ$65)," ",IF($AW$65&lt;$AZ$65,$O$65,IF($AZ$65&lt;$AW$65,$AF$65)))</f>
        <v> </v>
      </c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3"/>
    </row>
  </sheetData>
  <sheetProtection/>
  <mergeCells count="432">
    <mergeCell ref="AG50:AR50"/>
    <mergeCell ref="I103:K103"/>
    <mergeCell ref="M103:AV103"/>
    <mergeCell ref="I99:K99"/>
    <mergeCell ref="M99:AV99"/>
    <mergeCell ref="I100:K100"/>
    <mergeCell ref="M100:AV100"/>
    <mergeCell ref="I101:K101"/>
    <mergeCell ref="M101:AV101"/>
    <mergeCell ref="I102:K102"/>
    <mergeCell ref="M102:AV102"/>
    <mergeCell ref="D16:Z16"/>
    <mergeCell ref="D17:Z17"/>
    <mergeCell ref="G77:N78"/>
    <mergeCell ref="D80:F80"/>
    <mergeCell ref="G80:N80"/>
    <mergeCell ref="G68:N68"/>
    <mergeCell ref="O80:AV80"/>
    <mergeCell ref="AE50:AF50"/>
    <mergeCell ref="S49:T49"/>
    <mergeCell ref="X49:Z49"/>
    <mergeCell ref="AY52:AZ52"/>
    <mergeCell ref="BA52:BC52"/>
    <mergeCell ref="AE51:AF51"/>
    <mergeCell ref="AE52:AF52"/>
    <mergeCell ref="AG52:AR52"/>
    <mergeCell ref="AS52:AU52"/>
    <mergeCell ref="AV52:AW52"/>
    <mergeCell ref="AG51:AR51"/>
    <mergeCell ref="I98:K98"/>
    <mergeCell ref="M98:AV98"/>
    <mergeCell ref="M96:AV96"/>
    <mergeCell ref="M97:AV97"/>
    <mergeCell ref="I96:K96"/>
    <mergeCell ref="I97:K97"/>
    <mergeCell ref="M94:AV94"/>
    <mergeCell ref="M95:AV95"/>
    <mergeCell ref="I95:K95"/>
    <mergeCell ref="O90:AD90"/>
    <mergeCell ref="I94:K94"/>
    <mergeCell ref="BB88:BC88"/>
    <mergeCell ref="AY89:AY90"/>
    <mergeCell ref="AZ89:BA90"/>
    <mergeCell ref="BB89:BC90"/>
    <mergeCell ref="AW88:BA88"/>
    <mergeCell ref="B89:C90"/>
    <mergeCell ref="O89:AD89"/>
    <mergeCell ref="AF89:AV89"/>
    <mergeCell ref="AW89:AX90"/>
    <mergeCell ref="AF90:AV90"/>
    <mergeCell ref="D89:F90"/>
    <mergeCell ref="AF86:AV86"/>
    <mergeCell ref="B88:C88"/>
    <mergeCell ref="O88:AV88"/>
    <mergeCell ref="D85:F86"/>
    <mergeCell ref="G85:N86"/>
    <mergeCell ref="D88:F88"/>
    <mergeCell ref="G88:N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A2:AP2"/>
    <mergeCell ref="A3:AP3"/>
    <mergeCell ref="A4:AP4"/>
    <mergeCell ref="B56:BC56"/>
    <mergeCell ref="V53:W53"/>
    <mergeCell ref="X53:Z53"/>
    <mergeCell ref="V51:W51"/>
    <mergeCell ref="X51:Z51"/>
    <mergeCell ref="AG16:BC16"/>
    <mergeCell ref="AG17:BC17"/>
    <mergeCell ref="AW80:BA80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B49:C49"/>
    <mergeCell ref="D49:O49"/>
    <mergeCell ref="P49:R49"/>
    <mergeCell ref="B51:C51"/>
    <mergeCell ref="D51:O51"/>
    <mergeCell ref="B50:C50"/>
    <mergeCell ref="D50:O50"/>
    <mergeCell ref="P50:R50"/>
    <mergeCell ref="X50:Z50"/>
    <mergeCell ref="S51:T51"/>
    <mergeCell ref="H61:L61"/>
    <mergeCell ref="V49:W49"/>
    <mergeCell ref="P52:R52"/>
    <mergeCell ref="S52:T52"/>
    <mergeCell ref="V52:W52"/>
    <mergeCell ref="U61:V61"/>
    <mergeCell ref="S50:T50"/>
    <mergeCell ref="V50:W50"/>
    <mergeCell ref="P51:R51"/>
    <mergeCell ref="AF43:AV43"/>
    <mergeCell ref="AW43:AX43"/>
    <mergeCell ref="B48:O48"/>
    <mergeCell ref="P48:R48"/>
    <mergeCell ref="S48:W48"/>
    <mergeCell ref="X48:Z48"/>
    <mergeCell ref="D44:F44"/>
    <mergeCell ref="G44:I44"/>
    <mergeCell ref="J44:N44"/>
    <mergeCell ref="O44:AD44"/>
    <mergeCell ref="AF44:AV44"/>
    <mergeCell ref="AW44:AX44"/>
    <mergeCell ref="AZ42:BA42"/>
    <mergeCell ref="BB42:BC42"/>
    <mergeCell ref="AZ44:BA44"/>
    <mergeCell ref="BB44:BC44"/>
    <mergeCell ref="AZ43:BA43"/>
    <mergeCell ref="BB43:BC43"/>
    <mergeCell ref="AF42:AV42"/>
    <mergeCell ref="AW42:AX42"/>
    <mergeCell ref="D43:F43"/>
    <mergeCell ref="G43:I43"/>
    <mergeCell ref="AF41:AV41"/>
    <mergeCell ref="AW41:AX41"/>
    <mergeCell ref="D42:F42"/>
    <mergeCell ref="G42:I42"/>
    <mergeCell ref="J42:N42"/>
    <mergeCell ref="O42:AD42"/>
    <mergeCell ref="J43:N43"/>
    <mergeCell ref="O43:AD43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D30:F30"/>
    <mergeCell ref="G30:I30"/>
    <mergeCell ref="J30:N30"/>
    <mergeCell ref="O30:AD30"/>
    <mergeCell ref="D27:F27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AG19:BC19"/>
    <mergeCell ref="AG18:BC18"/>
    <mergeCell ref="AG20:BC20"/>
    <mergeCell ref="O25:AD25"/>
    <mergeCell ref="AF25:AV25"/>
    <mergeCell ref="BB25:BC25"/>
    <mergeCell ref="AW25:AX25"/>
    <mergeCell ref="AZ25:BA25"/>
    <mergeCell ref="AE17:AF17"/>
    <mergeCell ref="AE18:AF18"/>
    <mergeCell ref="D20:Z20"/>
    <mergeCell ref="D18:Z18"/>
    <mergeCell ref="D19:Z19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AW26:AX26"/>
    <mergeCell ref="AZ26:BA26"/>
    <mergeCell ref="BB26:BC26"/>
    <mergeCell ref="AY49:AZ49"/>
    <mergeCell ref="BA49:BC49"/>
    <mergeCell ref="AW27:AX27"/>
    <mergeCell ref="AZ27:BA27"/>
    <mergeCell ref="BB27:BC27"/>
    <mergeCell ref="AZ29:BA29"/>
    <mergeCell ref="BB29:BC29"/>
    <mergeCell ref="AY50:AZ50"/>
    <mergeCell ref="BA50:BC50"/>
    <mergeCell ref="AY51:AZ51"/>
    <mergeCell ref="BA51:BC51"/>
    <mergeCell ref="AS50:AU50"/>
    <mergeCell ref="AV50:AW50"/>
    <mergeCell ref="AS51:AU51"/>
    <mergeCell ref="AV51:AW51"/>
    <mergeCell ref="AS49:AU49"/>
    <mergeCell ref="AV49:AW49"/>
    <mergeCell ref="AV53:AW53"/>
    <mergeCell ref="X61:AB61"/>
    <mergeCell ref="AL61:AP61"/>
    <mergeCell ref="AS53:AU53"/>
    <mergeCell ref="AE53:AF53"/>
    <mergeCell ref="AG53:AR53"/>
    <mergeCell ref="AE49:AF49"/>
    <mergeCell ref="AG49:AR49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68:C68"/>
    <mergeCell ref="B69:C70"/>
    <mergeCell ref="B73:C74"/>
    <mergeCell ref="B77:C78"/>
    <mergeCell ref="B72:C72"/>
    <mergeCell ref="G69:N70"/>
    <mergeCell ref="G76:N76"/>
    <mergeCell ref="G89:N90"/>
    <mergeCell ref="D77:F78"/>
    <mergeCell ref="G72:N72"/>
    <mergeCell ref="AF69:AV69"/>
    <mergeCell ref="AZ73:BA74"/>
    <mergeCell ref="AY69:AY70"/>
    <mergeCell ref="AZ69:BA70"/>
    <mergeCell ref="AW69:AX70"/>
    <mergeCell ref="AF70:AV70"/>
    <mergeCell ref="O72:AV72"/>
    <mergeCell ref="O70:AD70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2010-06-12T16:37:40Z</cp:lastPrinted>
  <dcterms:created xsi:type="dcterms:W3CDTF">2002-02-21T07:48:38Z</dcterms:created>
  <dcterms:modified xsi:type="dcterms:W3CDTF">2010-06-12T17:33:15Z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39724496</vt:i4>
  </property>
  <property fmtid="{D5CDD505-2E9C-101B-9397-08002B2CF9AE}" pid="3" name="_NewReviewCycle">
    <vt:lpwstr/>
  </property>
  <property fmtid="{D5CDD505-2E9C-101B-9397-08002B2CF9AE}" pid="4" name="_EmailSubject">
    <vt:lpwstr>20090621 G1-Jugend JG 2002 2x5 3P.xls</vt:lpwstr>
  </property>
  <property fmtid="{D5CDD505-2E9C-101B-9397-08002B2CF9AE}" pid="5" name="_AuthorEmail">
    <vt:lpwstr>Guenter.Hemme@polizei.bund.de</vt:lpwstr>
  </property>
  <property fmtid="{D5CDD505-2E9C-101B-9397-08002B2CF9AE}" pid="6" name="_AuthorEmailDisplayName">
    <vt:lpwstr>Hemme, Guenter (I OL)</vt:lpwstr>
  </property>
  <property fmtid="{D5CDD505-2E9C-101B-9397-08002B2CF9AE}" pid="7" name="_ReviewingToolsShownOnce">
    <vt:lpwstr/>
  </property>
</Properties>
</file>