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<sst xmlns="http://schemas.openxmlformats.org/spreadsheetml/2006/main" count="224" uniqueCount="73">
  <si>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</si>
  <si>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</si>
  <si>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</si>
  <si>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</si>
  <si>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</si>
  <si>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</si>
  <si>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</si>
  <si>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</si>
  <si>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</si>
  <si>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</si>
  <si>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</si>
  <si>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</si>
  <si>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</si>
  <si>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</si>
  <si>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</si>
  <si>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</si>
  <si>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</si>
  <si>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</si>
  <si>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</si>
  <si>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</si>
  <si>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</si>
  <si>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</si>
  <si>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</si>
  <si>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</si>
  <si>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</si>
  <si>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</si>
  <si>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</si>
  <si>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</si>
  <si>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</si>
  <si>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</si>
  <si>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</si>
  <si>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</si>
  <si>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</si>
  <si>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</si>
  <si>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</si>
  <si>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</si>
  <si>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</si>
  <si>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</si>
  <si>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</si>
  <si>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</si>
  <si>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</si>
  <si>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</si>
  <si>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</si>
  <si>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</si>
  <si>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</si>
  <si>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</si>
  <si>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</si>
  <si>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</si>
  <si>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</si>
  <si>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</si>
  <si>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</si>
  <si>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</si>
  <si>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</si>
  <si>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</si>
  <si>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</si>
  <si>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</si>
  <si>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</si>
  <si>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</si>
  <si>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</si>
  <si>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1. Hunte-Hallen-Cup 2006</t>
  </si>
  <si>
    <t>in der Sporthalle am Marschkamp, Huntlosen</t>
  </si>
  <si>
    <t>SR</t>
  </si>
  <si>
    <r>
      <t>Fußball Hallenturnier für - D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</si>
  <si>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FC Huntlosen I</t>
  </si>
  <si>
    <t>FC Huntlosen II</t>
  </si>
  <si>
    <t>TSV Großenkneten I</t>
  </si>
  <si>
    <t>TSV Großenkneten II</t>
  </si>
  <si>
    <t>TuS Heidkrug</t>
  </si>
  <si>
    <t>VfL Wildeshausen</t>
  </si>
  <si>
    <t>Delmenhorster TB</t>
  </si>
  <si>
    <t>Delmenhorster BV</t>
  </si>
  <si>
    <t>FC Huchting</t>
  </si>
  <si>
    <t>FC Oberneuland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</si>
</sst>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/>
    </xf>
    <xf numFmtId="0" fontId="10" fillId="4" borderId="0" xfId="0" applyFont="1" applyFill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20" fontId="3" fillId="4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5" fontId="3" fillId="4" borderId="9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shrinkToFit="1"/>
    </xf>
    <xf numFmtId="0" fontId="6" fillId="4" borderId="12" xfId="0" applyFont="1" applyFill="1" applyBorder="1" applyAlignment="1">
      <alignment horizontal="left" shrinkToFit="1"/>
    </xf>
    <xf numFmtId="0" fontId="6" fillId="4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shrinkToFit="1"/>
    </xf>
    <xf numFmtId="0" fontId="6" fillId="4" borderId="14" xfId="0" applyFont="1" applyFill="1" applyBorder="1" applyAlignment="1">
      <alignment horizontal="left" shrinkToFi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 shrinkToFit="1"/>
    </xf>
    <xf numFmtId="0" fontId="6" fillId="4" borderId="17" xfId="0" applyFont="1" applyFill="1" applyBorder="1" applyAlignment="1">
      <alignment horizontal="left" shrinkToFit="1"/>
    </xf>
    <xf numFmtId="0" fontId="0" fillId="4" borderId="0" xfId="0" applyFont="1" applyFill="1" applyAlignment="1">
      <alignment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20" fontId="0" fillId="4" borderId="19" xfId="0" applyNumberFormat="1" applyFont="1" applyFill="1" applyBorder="1" applyAlignment="1">
      <alignment horizontal="center" vertical="center"/>
    </xf>
    <xf numFmtId="20" fontId="0" fillId="4" borderId="20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center" shrinkToFit="1"/>
    </xf>
    <xf numFmtId="0" fontId="0" fillId="4" borderId="21" xfId="0" applyFont="1" applyFill="1" applyBorder="1" applyAlignment="1">
      <alignment horizontal="left" vertical="center" shrinkToFit="1"/>
    </xf>
    <xf numFmtId="0" fontId="2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left" vertical="center" shrinkToFi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20" fontId="0" fillId="4" borderId="26" xfId="0" applyNumberFormat="1" applyFont="1" applyFill="1" applyBorder="1" applyAlignment="1">
      <alignment horizontal="center" vertical="center"/>
    </xf>
    <xf numFmtId="20" fontId="0" fillId="4" borderId="27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left" vertical="center" shrinkToFit="1"/>
    </xf>
    <xf numFmtId="0" fontId="0" fillId="4" borderId="16" xfId="0" applyFont="1" applyFill="1" applyBorder="1" applyAlignment="1">
      <alignment horizontal="left" vertical="center" shrinkToFit="1"/>
    </xf>
    <xf numFmtId="0" fontId="2" fillId="4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 shrinkToFit="1"/>
    </xf>
    <xf numFmtId="0" fontId="2" fillId="4" borderId="2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1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0" fillId="4" borderId="18" xfId="0" applyNumberFormat="1" applyFill="1" applyBorder="1" applyAlignment="1">
      <alignment horizontal="center" vertical="center"/>
    </xf>
    <xf numFmtId="176" fontId="0" fillId="4" borderId="19" xfId="0" applyNumberFormat="1" applyFill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left" vertical="center" shrinkToFit="1"/>
    </xf>
    <xf numFmtId="0" fontId="0" fillId="4" borderId="36" xfId="0" applyFill="1" applyBorder="1" applyAlignment="1">
      <alignment horizontal="left" vertical="center" shrinkToFit="1"/>
    </xf>
    <xf numFmtId="0" fontId="0" fillId="4" borderId="37" xfId="0" applyFill="1" applyBorder="1" applyAlignment="1">
      <alignment horizontal="left" vertical="center" shrinkToFit="1"/>
    </xf>
    <xf numFmtId="0" fontId="0" fillId="4" borderId="3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176" fontId="0" fillId="4" borderId="38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176" fontId="0" fillId="4" borderId="39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0" xfId="0" applyFill="1" applyBorder="1" applyAlignment="1">
      <alignment horizontal="left" vertical="center" shrinkToFit="1"/>
    </xf>
    <xf numFmtId="0" fontId="0" fillId="4" borderId="41" xfId="0" applyFill="1" applyBorder="1" applyAlignment="1">
      <alignment horizontal="left" vertical="center" shrinkToFit="1"/>
    </xf>
    <xf numFmtId="0" fontId="0" fillId="4" borderId="42" xfId="0" applyFill="1" applyBorder="1" applyAlignment="1">
      <alignment horizontal="left" vertical="center" shrinkToFit="1"/>
    </xf>
    <xf numFmtId="0" fontId="0" fillId="4" borderId="4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176" fontId="0" fillId="4" borderId="43" xfId="0" applyNumberFormat="1" applyFill="1" applyBorder="1" applyAlignment="1">
      <alignment horizontal="center" vertical="center"/>
    </xf>
    <xf numFmtId="176" fontId="0" fillId="4" borderId="41" xfId="0" applyNumberFormat="1" applyFill="1" applyBorder="1" applyAlignment="1">
      <alignment horizontal="center" vertical="center"/>
    </xf>
    <xf numFmtId="176" fontId="0" fillId="4" borderId="44" xfId="0" applyNumberForma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174" fontId="0" fillId="4" borderId="10" xfId="0" applyNumberFormat="1" applyFont="1" applyFill="1" applyBorder="1" applyAlignment="1">
      <alignment horizontal="center" vertical="center"/>
    </xf>
    <xf numFmtId="174" fontId="0" fillId="4" borderId="11" xfId="0" applyNumberFormat="1" applyFont="1" applyFill="1" applyBorder="1" applyAlignment="1">
      <alignment horizontal="center" vertical="center"/>
    </xf>
    <xf numFmtId="174" fontId="0" fillId="4" borderId="12" xfId="0" applyNumberFormat="1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5" xfId="0" applyNumberFormat="1" applyFont="1" applyFill="1" applyBorder="1" applyAlignment="1">
      <alignment horizontal="center" vertical="center"/>
    </xf>
    <xf numFmtId="0" fontId="0" fillId="4" borderId="16" xfId="0" applyNumberFormat="1" applyFont="1" applyFill="1" applyBorder="1" applyAlignment="1">
      <alignment horizontal="center" vertical="center"/>
    </xf>
    <xf numFmtId="174" fontId="0" fillId="4" borderId="15" xfId="0" applyNumberFormat="1" applyFont="1" applyFill="1" applyBorder="1" applyAlignment="1">
      <alignment horizontal="center" vertical="center"/>
    </xf>
    <xf numFmtId="174" fontId="0" fillId="4" borderId="16" xfId="0" applyNumberFormat="1" applyFont="1" applyFill="1" applyBorder="1" applyAlignment="1">
      <alignment horizontal="center" vertical="center"/>
    </xf>
    <xf numFmtId="174" fontId="0" fillId="4" borderId="17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4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left" vertical="center"/>
      <protection hidden="1"/>
    </xf>
    <xf numFmtId="0" fontId="11" fillId="4" borderId="23" xfId="0" applyFont="1" applyFill="1" applyBorder="1" applyAlignment="1" applyProtection="1">
      <alignment horizontal="left" vertical="center"/>
      <protection hidden="1"/>
    </xf>
    <xf numFmtId="0" fontId="11" fillId="4" borderId="33" xfId="0" applyFont="1" applyFill="1" applyBorder="1" applyAlignment="1" applyProtection="1">
      <alignment horizontal="center" vertical="center"/>
      <protection hidden="1"/>
    </xf>
    <xf numFmtId="0" fontId="11" fillId="4" borderId="34" xfId="0" applyFont="1" applyFill="1" applyBorder="1" applyAlignment="1" applyProtection="1">
      <alignment horizontal="center" vertical="center"/>
      <protection hidden="1"/>
    </xf>
    <xf numFmtId="0" fontId="11" fillId="4" borderId="34" xfId="0" applyFont="1" applyFill="1" applyBorder="1" applyAlignment="1" applyProtection="1">
      <alignment horizontal="center" vertical="center"/>
      <protection hidden="1"/>
    </xf>
    <xf numFmtId="0" fontId="11" fillId="4" borderId="34" xfId="0" applyFont="1" applyFill="1" applyBorder="1" applyAlignment="1" applyProtection="1">
      <alignment horizontal="left" vertical="center"/>
      <protection hidden="1"/>
    </xf>
    <xf numFmtId="0" fontId="11" fillId="4" borderId="49" xfId="0" applyFont="1" applyFill="1" applyBorder="1" applyAlignment="1" applyProtection="1">
      <alignment horizontal="left" vertical="center"/>
      <protection hidden="1"/>
    </xf>
    <xf numFmtId="0" fontId="11" fillId="4" borderId="47" xfId="0" applyFont="1" applyFill="1" applyBorder="1" applyAlignment="1" applyProtection="1">
      <alignment horizontal="center" vertical="center"/>
      <protection hidden="1"/>
    </xf>
    <xf numFmtId="0" fontId="11" fillId="4" borderId="45" xfId="0" applyFont="1" applyFill="1" applyBorder="1" applyAlignment="1" applyProtection="1">
      <alignment horizontal="center" vertical="center"/>
      <protection hidden="1"/>
    </xf>
    <xf numFmtId="0" fontId="11" fillId="4" borderId="45" xfId="0" applyFont="1" applyFill="1" applyBorder="1" applyAlignment="1" applyProtection="1">
      <alignment horizontal="center" vertical="center"/>
      <protection hidden="1"/>
    </xf>
    <xf numFmtId="0" fontId="11" fillId="4" borderId="45" xfId="0" applyFont="1" applyFill="1" applyBorder="1" applyAlignment="1" applyProtection="1">
      <alignment horizontal="left" vertical="center"/>
      <protection hidden="1"/>
    </xf>
    <xf numFmtId="0" fontId="11" fillId="4" borderId="48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4"/>
  <sheetViews>
    <sheetView showGridLines="0" tabSelected="1" zoomScale="112" zoomScaleNormal="112" workbookViewId="0" topLeftCell="A1">
      <selection activeCell="BH20" sqref="BH20"/>
    </sheetView>
  </sheetViews>
  <sheetFormatPr defaultColWidth="11.421875" defaultRowHeight="12.75"/>
  <cols>
    <col min="1" max="55" width="1.7109375" style="0" customWidth="1"/>
    <col min="56" max="56" width="1.7109375" style="10" customWidth="1"/>
    <col min="57" max="57" width="1.7109375" style="11" customWidth="1"/>
    <col min="58" max="58" width="2.8515625" style="11" customWidth="1"/>
    <col min="59" max="59" width="2.140625" style="11" customWidth="1"/>
    <col min="60" max="60" width="2.8515625" style="11" customWidth="1"/>
    <col min="61" max="64" width="1.7109375" style="11" customWidth="1"/>
    <col min="65" max="65" width="21.28125" style="11" customWidth="1"/>
    <col min="66" max="66" width="2.28125" style="11" customWidth="1"/>
    <col min="67" max="67" width="3.140625" style="11" customWidth="1"/>
    <col min="68" max="68" width="1.7109375" style="11" customWidth="1"/>
    <col min="69" max="69" width="2.28125" style="11" customWidth="1"/>
    <col min="70" max="70" width="2.57421875" style="11" customWidth="1"/>
    <col min="71" max="73" width="1.7109375" style="11" customWidth="1"/>
    <col min="74" max="80" width="1.7109375" style="12" customWidth="1"/>
    <col min="81" max="115" width="1.7109375" style="13" customWidth="1"/>
    <col min="116" max="116" width="1.7109375" style="10" customWidth="1"/>
    <col min="117" max="16384" width="1.7109375" style="0" customWidth="1"/>
  </cols>
  <sheetData>
    <row r="1" spans="1:116" ht="7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50"/>
      <c r="DL1" s="4"/>
    </row>
    <row r="2" spans="1:116" ht="33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0"/>
      <c r="DL2" s="4"/>
    </row>
    <row r="3" spans="1:115" s="6" customFormat="1" ht="27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5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5"/>
      <c r="BW3" s="15"/>
      <c r="BX3" s="15"/>
      <c r="BY3" s="15"/>
      <c r="BZ3" s="15"/>
      <c r="CA3" s="15"/>
      <c r="CB3" s="15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s="1" customFormat="1" ht="15.75">
      <c r="A4" s="56" t="s">
        <v>62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8"/>
      <c r="BW4" s="18"/>
      <c r="BX4" s="18"/>
      <c r="BY4" s="18"/>
      <c r="BZ4" s="18"/>
      <c r="CA4" s="18"/>
      <c r="CB4" s="18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</row>
    <row r="5" spans="1:115" s="1" customFormat="1" ht="6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8"/>
      <c r="BW5" s="18"/>
      <c r="BX5" s="18"/>
      <c r="BY5" s="18"/>
      <c r="BZ5" s="18"/>
      <c r="CA5" s="18"/>
      <c r="CB5" s="18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115" s="1" customFormat="1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9" t="s">
        <v>0</v>
      </c>
      <c r="M6" s="60" t="s">
        <v>1</v>
      </c>
      <c r="N6" s="60"/>
      <c r="O6" s="60"/>
      <c r="P6" s="60"/>
      <c r="Q6" s="60"/>
      <c r="R6" s="60"/>
      <c r="S6" s="60"/>
      <c r="T6" s="60"/>
      <c r="U6" s="58" t="s">
        <v>2</v>
      </c>
      <c r="V6" s="58"/>
      <c r="W6" s="58"/>
      <c r="X6" s="58"/>
      <c r="Y6" s="61">
        <v>39130</v>
      </c>
      <c r="Z6" s="61"/>
      <c r="AA6" s="61"/>
      <c r="AB6" s="61"/>
      <c r="AC6" s="61"/>
      <c r="AD6" s="61"/>
      <c r="AE6" s="61"/>
      <c r="AF6" s="61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  <c r="BW6" s="18"/>
      <c r="BX6" s="18"/>
      <c r="BY6" s="18"/>
      <c r="BZ6" s="18"/>
      <c r="CA6" s="18"/>
      <c r="CB6" s="18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</row>
    <row r="7" spans="1:115" s="1" customFormat="1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8"/>
      <c r="BW7" s="18"/>
      <c r="BX7" s="18"/>
      <c r="BY7" s="18"/>
      <c r="BZ7" s="18"/>
      <c r="CA7" s="18"/>
      <c r="CB7" s="18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" customFormat="1" ht="15">
      <c r="A8" s="58"/>
      <c r="B8" s="62" t="s">
        <v>60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58"/>
      <c r="AO8" s="58"/>
      <c r="AP8" s="58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8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8"/>
      <c r="BW8" s="18"/>
      <c r="BX8" s="18"/>
      <c r="BY8" s="18"/>
      <c r="BZ8" s="18"/>
      <c r="CA8" s="18"/>
      <c r="CB8" s="18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" customFormat="1" ht="6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8"/>
      <c r="BW9" s="18"/>
      <c r="BX9" s="18"/>
      <c r="BY9" s="18"/>
      <c r="BZ9" s="18"/>
      <c r="CA9" s="18"/>
      <c r="CB9" s="18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" customFormat="1" ht="15.75">
      <c r="A10" s="58"/>
      <c r="B10" s="58"/>
      <c r="C10" s="58"/>
      <c r="D10" s="58"/>
      <c r="E10" s="58"/>
      <c r="F10" s="58"/>
      <c r="G10" s="63" t="s">
        <v>3</v>
      </c>
      <c r="H10" s="64">
        <v>0.375</v>
      </c>
      <c r="I10" s="64"/>
      <c r="J10" s="64"/>
      <c r="K10" s="64"/>
      <c r="L10" s="64"/>
      <c r="M10" s="50" t="s">
        <v>4</v>
      </c>
      <c r="N10" s="58"/>
      <c r="O10" s="58"/>
      <c r="P10" s="58"/>
      <c r="Q10" s="58"/>
      <c r="R10" s="58"/>
      <c r="S10" s="58"/>
      <c r="T10" s="63" t="s">
        <v>5</v>
      </c>
      <c r="U10" s="65">
        <v>1</v>
      </c>
      <c r="V10" s="65" t="s">
        <v>6</v>
      </c>
      <c r="W10" s="66" t="s">
        <v>35</v>
      </c>
      <c r="X10" s="67">
        <v>0.006944444444444444</v>
      </c>
      <c r="Y10" s="67"/>
      <c r="Z10" s="67"/>
      <c r="AA10" s="67"/>
      <c r="AB10" s="67"/>
      <c r="AC10" s="50" t="s">
        <v>7</v>
      </c>
      <c r="AD10" s="58"/>
      <c r="AE10" s="58"/>
      <c r="AF10" s="58"/>
      <c r="AG10" s="58"/>
      <c r="AH10" s="58"/>
      <c r="AI10" s="58"/>
      <c r="AJ10" s="58"/>
      <c r="AK10" s="63" t="s">
        <v>8</v>
      </c>
      <c r="AL10" s="67">
        <v>0.0006944444444444445</v>
      </c>
      <c r="AM10" s="67"/>
      <c r="AN10" s="67"/>
      <c r="AO10" s="67"/>
      <c r="AP10" s="67"/>
      <c r="AQ10" s="50" t="s">
        <v>7</v>
      </c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8"/>
      <c r="BW10" s="18"/>
      <c r="BX10" s="18"/>
      <c r="BY10" s="18"/>
      <c r="BZ10" s="18"/>
      <c r="CA10" s="18"/>
      <c r="CB10" s="18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6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68"/>
      <c r="DL11" s="7"/>
    </row>
    <row r="12" spans="1:116" ht="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68"/>
      <c r="DL12" s="7"/>
    </row>
    <row r="13" spans="1:116" ht="12.75">
      <c r="A13" s="49"/>
      <c r="B13" s="69" t="s">
        <v>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68"/>
      <c r="DL13" s="7"/>
    </row>
    <row r="14" spans="1:116" ht="6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68"/>
      <c r="DL14" s="7"/>
    </row>
    <row r="15" spans="1:116" ht="16.5" thickBot="1">
      <c r="A15" s="49"/>
      <c r="B15" s="46" t="s">
        <v>15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9"/>
      <c r="AB15" s="49"/>
      <c r="AC15" s="49"/>
      <c r="AD15" s="49"/>
      <c r="AE15" s="46" t="s">
        <v>16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68"/>
      <c r="DL15" s="7"/>
    </row>
    <row r="16" spans="1:116" ht="15">
      <c r="A16" s="49"/>
      <c r="B16" s="70" t="s">
        <v>10</v>
      </c>
      <c r="C16" s="71"/>
      <c r="D16" s="72" t="s">
        <v>71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/>
      <c r="AA16" s="49"/>
      <c r="AB16" s="49"/>
      <c r="AC16" s="49"/>
      <c r="AD16" s="49"/>
      <c r="AE16" s="70" t="s">
        <v>10</v>
      </c>
      <c r="AF16" s="71"/>
      <c r="AG16" s="72" t="s">
        <v>72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68"/>
      <c r="DL16" s="7"/>
    </row>
    <row r="17" spans="1:116" ht="15">
      <c r="A17" s="49"/>
      <c r="B17" s="74" t="s">
        <v>11</v>
      </c>
      <c r="C17" s="75"/>
      <c r="D17" s="76" t="s">
        <v>70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49"/>
      <c r="AB17" s="49"/>
      <c r="AC17" s="49"/>
      <c r="AD17" s="49"/>
      <c r="AE17" s="74" t="s">
        <v>11</v>
      </c>
      <c r="AF17" s="75"/>
      <c r="AG17" s="76" t="s">
        <v>69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68"/>
      <c r="DL17" s="7"/>
    </row>
    <row r="18" spans="1:116" ht="15">
      <c r="A18" s="49"/>
      <c r="B18" s="74" t="s">
        <v>12</v>
      </c>
      <c r="C18" s="75"/>
      <c r="D18" s="76" t="s">
        <v>68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  <c r="AA18" s="49"/>
      <c r="AB18" s="49"/>
      <c r="AC18" s="49"/>
      <c r="AD18" s="49"/>
      <c r="AE18" s="74" t="s">
        <v>12</v>
      </c>
      <c r="AF18" s="75"/>
      <c r="AG18" s="76" t="s">
        <v>67</v>
      </c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68"/>
      <c r="DL18" s="7"/>
    </row>
    <row r="19" spans="1:116" ht="15">
      <c r="A19" s="49"/>
      <c r="B19" s="74" t="s">
        <v>13</v>
      </c>
      <c r="C19" s="75"/>
      <c r="D19" s="76" t="s">
        <v>66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49"/>
      <c r="AB19" s="49"/>
      <c r="AC19" s="49"/>
      <c r="AD19" s="49"/>
      <c r="AE19" s="74" t="s">
        <v>13</v>
      </c>
      <c r="AF19" s="75"/>
      <c r="AG19" s="76" t="s">
        <v>65</v>
      </c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  <c r="BD19" s="68"/>
      <c r="DL19" s="7"/>
    </row>
    <row r="20" spans="1:116" ht="15.75" thickBot="1">
      <c r="A20" s="49"/>
      <c r="B20" s="78" t="s">
        <v>14</v>
      </c>
      <c r="C20" s="79"/>
      <c r="D20" s="80" t="s">
        <v>63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49"/>
      <c r="AB20" s="49"/>
      <c r="AC20" s="49"/>
      <c r="AD20" s="49"/>
      <c r="AE20" s="78" t="s">
        <v>14</v>
      </c>
      <c r="AF20" s="79"/>
      <c r="AG20" s="80" t="s">
        <v>64</v>
      </c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68"/>
      <c r="DL20" s="7"/>
    </row>
    <row r="21" spans="1:56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2"/>
    </row>
    <row r="22" spans="1:116" ht="12.75">
      <c r="A22" s="49"/>
      <c r="B22" s="69" t="s">
        <v>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68"/>
      <c r="DL22" s="7"/>
    </row>
    <row r="23" spans="1:116" ht="6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68"/>
      <c r="DL23" s="7"/>
    </row>
    <row r="24" spans="1:116" s="2" customFormat="1" ht="16.5" customHeight="1" thickBot="1">
      <c r="A24" s="83"/>
      <c r="B24" s="42" t="s">
        <v>17</v>
      </c>
      <c r="C24" s="43"/>
      <c r="D24" s="40" t="s">
        <v>46</v>
      </c>
      <c r="E24" s="38"/>
      <c r="F24" s="41"/>
      <c r="G24" s="40" t="s">
        <v>18</v>
      </c>
      <c r="H24" s="38"/>
      <c r="I24" s="41"/>
      <c r="J24" s="40" t="s">
        <v>20</v>
      </c>
      <c r="K24" s="38"/>
      <c r="L24" s="38"/>
      <c r="M24" s="38"/>
      <c r="N24" s="41"/>
      <c r="O24" s="40" t="s">
        <v>21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41"/>
      <c r="AW24" s="40" t="s">
        <v>24</v>
      </c>
      <c r="AX24" s="38"/>
      <c r="AY24" s="38"/>
      <c r="AZ24" s="38"/>
      <c r="BA24" s="41"/>
      <c r="BB24" s="44" t="s">
        <v>61</v>
      </c>
      <c r="BC24" s="45"/>
      <c r="BD24" s="84"/>
      <c r="BE24" s="20"/>
      <c r="BF24" s="21" t="s">
        <v>31</v>
      </c>
      <c r="BG24" s="22"/>
      <c r="BH24" s="22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8"/>
    </row>
    <row r="25" spans="1:115" s="3" customFormat="1" ht="18" customHeight="1">
      <c r="A25" s="85"/>
      <c r="B25" s="86">
        <v>1</v>
      </c>
      <c r="C25" s="87"/>
      <c r="D25" s="87">
        <v>1</v>
      </c>
      <c r="E25" s="87"/>
      <c r="F25" s="87"/>
      <c r="G25" s="87" t="s">
        <v>19</v>
      </c>
      <c r="H25" s="87"/>
      <c r="I25" s="87"/>
      <c r="J25" s="88">
        <f>$H$10</f>
        <v>0.375</v>
      </c>
      <c r="K25" s="88"/>
      <c r="L25" s="88"/>
      <c r="M25" s="88"/>
      <c r="N25" s="89"/>
      <c r="O25" s="90" t="str">
        <f>D16</f>
        <v>FC Huchting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 t="s">
        <v>23</v>
      </c>
      <c r="AF25" s="91" t="str">
        <f>D17</f>
        <v>Delmenhorster BV</v>
      </c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3"/>
      <c r="AW25" s="94"/>
      <c r="AX25" s="95"/>
      <c r="AY25" s="92" t="s">
        <v>22</v>
      </c>
      <c r="AZ25" s="95"/>
      <c r="BA25" s="96"/>
      <c r="BB25" s="94" t="s">
        <v>37</v>
      </c>
      <c r="BC25" s="97"/>
      <c r="BD25" s="85"/>
      <c r="BE25" s="20"/>
      <c r="BF25" s="25" t="str">
        <f>IF(ISBLANK(AW25),"0",IF(AW25&gt;AZ25,3,IF(AW25=AZ25,1,0)))</f>
        <v>0</v>
      </c>
      <c r="BG25" s="25" t="s">
        <v>22</v>
      </c>
      <c r="BH25" s="25" t="str">
        <f>IF(ISBLANK(AZ25),"0",IF(AZ25&gt;AW25,3,IF(AZ25=AW25,1,0)))</f>
        <v>0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3"/>
      <c r="BW25" s="23"/>
      <c r="BX25" s="23"/>
      <c r="BY25" s="23"/>
      <c r="BZ25" s="23"/>
      <c r="CA25" s="23"/>
      <c r="CB25" s="23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6" s="2" customFormat="1" ht="18" customHeight="1" thickBot="1">
      <c r="A26" s="83"/>
      <c r="B26" s="98">
        <v>2</v>
      </c>
      <c r="C26" s="99"/>
      <c r="D26" s="99">
        <v>1</v>
      </c>
      <c r="E26" s="99"/>
      <c r="F26" s="99"/>
      <c r="G26" s="99" t="s">
        <v>19</v>
      </c>
      <c r="H26" s="99"/>
      <c r="I26" s="99"/>
      <c r="J26" s="100">
        <v>0.3826388888888889</v>
      </c>
      <c r="K26" s="100"/>
      <c r="L26" s="100"/>
      <c r="M26" s="100"/>
      <c r="N26" s="101"/>
      <c r="O26" s="102" t="str">
        <f>D19</f>
        <v>TSV Großenkneten II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4" t="s">
        <v>23</v>
      </c>
      <c r="AF26" s="103" t="str">
        <f>D18</f>
        <v>VfL Wildeshausen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5"/>
      <c r="AW26" s="106"/>
      <c r="AX26" s="107"/>
      <c r="AY26" s="104" t="s">
        <v>22</v>
      </c>
      <c r="AZ26" s="107"/>
      <c r="BA26" s="108"/>
      <c r="BB26" s="106" t="s">
        <v>41</v>
      </c>
      <c r="BC26" s="109"/>
      <c r="BD26" s="84"/>
      <c r="BE26" s="20"/>
      <c r="BF26" s="25" t="str">
        <f aca="true" t="shared" si="0" ref="BF26:BF44">IF(ISBLANK(AW26),"0",IF(AW26&gt;AZ26,3,IF(AW26=AZ26,1,0)))</f>
        <v>0</v>
      </c>
      <c r="BG26" s="25" t="s">
        <v>22</v>
      </c>
      <c r="BH26" s="25" t="str">
        <f aca="true" t="shared" si="1" ref="BH26:BH44"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9"/>
    </row>
    <row r="27" spans="1:116" s="2" customFormat="1" ht="18" customHeight="1">
      <c r="A27" s="83"/>
      <c r="B27" s="86">
        <v>3</v>
      </c>
      <c r="C27" s="87"/>
      <c r="D27" s="87">
        <v>1</v>
      </c>
      <c r="E27" s="87"/>
      <c r="F27" s="87"/>
      <c r="G27" s="87" t="s">
        <v>25</v>
      </c>
      <c r="H27" s="87"/>
      <c r="I27" s="87"/>
      <c r="J27" s="88">
        <f aca="true" t="shared" si="2" ref="J27:J44">J26+$U$10*$X$10+$AL$10</f>
        <v>0.3902777777777778</v>
      </c>
      <c r="K27" s="88"/>
      <c r="L27" s="88"/>
      <c r="M27" s="88"/>
      <c r="N27" s="89"/>
      <c r="O27" s="90" t="str">
        <f>AG16</f>
        <v>FC Oberneuland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 t="s">
        <v>23</v>
      </c>
      <c r="AF27" s="91" t="str">
        <f>AG17</f>
        <v>Delmenhorster TB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3"/>
      <c r="AW27" s="94"/>
      <c r="AX27" s="95"/>
      <c r="AY27" s="92" t="s">
        <v>22</v>
      </c>
      <c r="AZ27" s="95"/>
      <c r="BA27" s="96"/>
      <c r="BB27" s="94" t="s">
        <v>36</v>
      </c>
      <c r="BC27" s="97"/>
      <c r="BD27" s="84"/>
      <c r="BE27" s="20"/>
      <c r="BF27" s="25" t="str">
        <f t="shared" si="0"/>
        <v>0</v>
      </c>
      <c r="BG27" s="25" t="s">
        <v>22</v>
      </c>
      <c r="BH27" s="25" t="str">
        <f t="shared" si="1"/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9"/>
    </row>
    <row r="28" spans="1:116" s="2" customFormat="1" ht="18" customHeight="1" thickBot="1">
      <c r="A28" s="83"/>
      <c r="B28" s="98">
        <v>4</v>
      </c>
      <c r="C28" s="99"/>
      <c r="D28" s="99">
        <v>1</v>
      </c>
      <c r="E28" s="99"/>
      <c r="F28" s="99"/>
      <c r="G28" s="99" t="s">
        <v>25</v>
      </c>
      <c r="H28" s="99"/>
      <c r="I28" s="99"/>
      <c r="J28" s="100">
        <f t="shared" si="2"/>
        <v>0.39791666666666664</v>
      </c>
      <c r="K28" s="100"/>
      <c r="L28" s="100"/>
      <c r="M28" s="100"/>
      <c r="N28" s="101"/>
      <c r="O28" s="102" t="str">
        <f>AG19</f>
        <v>TSV Großenkneten I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4" t="s">
        <v>23</v>
      </c>
      <c r="AF28" s="103" t="str">
        <f>AG18</f>
        <v>TuS Heidkrug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5"/>
      <c r="AW28" s="106"/>
      <c r="AX28" s="107"/>
      <c r="AY28" s="104" t="s">
        <v>22</v>
      </c>
      <c r="AZ28" s="107"/>
      <c r="BA28" s="108"/>
      <c r="BB28" s="106" t="s">
        <v>38</v>
      </c>
      <c r="BC28" s="109"/>
      <c r="BD28" s="84"/>
      <c r="BE28" s="20"/>
      <c r="BF28" s="25" t="str">
        <f t="shared" si="0"/>
        <v>0</v>
      </c>
      <c r="BG28" s="25" t="s">
        <v>22</v>
      </c>
      <c r="BH28" s="25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9"/>
    </row>
    <row r="29" spans="1:116" s="2" customFormat="1" ht="18" customHeight="1">
      <c r="A29" s="83"/>
      <c r="B29" s="86">
        <v>5</v>
      </c>
      <c r="C29" s="87"/>
      <c r="D29" s="87">
        <v>1</v>
      </c>
      <c r="E29" s="87"/>
      <c r="F29" s="87"/>
      <c r="G29" s="87" t="s">
        <v>19</v>
      </c>
      <c r="H29" s="87"/>
      <c r="I29" s="87"/>
      <c r="J29" s="88">
        <f t="shared" si="2"/>
        <v>0.4055555555555555</v>
      </c>
      <c r="K29" s="88"/>
      <c r="L29" s="88"/>
      <c r="M29" s="88"/>
      <c r="N29" s="89"/>
      <c r="O29" s="90" t="str">
        <f>D20</f>
        <v>FC Huntlosen I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 t="s">
        <v>23</v>
      </c>
      <c r="AF29" s="91" t="str">
        <f>D16</f>
        <v>FC Huchting</v>
      </c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3"/>
      <c r="AW29" s="94"/>
      <c r="AX29" s="95"/>
      <c r="AY29" s="92" t="s">
        <v>22</v>
      </c>
      <c r="AZ29" s="95"/>
      <c r="BA29" s="96"/>
      <c r="BB29" s="94" t="s">
        <v>41</v>
      </c>
      <c r="BC29" s="97"/>
      <c r="BD29" s="84"/>
      <c r="BE29" s="20"/>
      <c r="BF29" s="25" t="str">
        <f t="shared" si="0"/>
        <v>0</v>
      </c>
      <c r="BG29" s="25" t="s">
        <v>22</v>
      </c>
      <c r="BH29" s="25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9"/>
    </row>
    <row r="30" spans="1:116" s="2" customFormat="1" ht="18" customHeight="1" thickBot="1">
      <c r="A30" s="83"/>
      <c r="B30" s="98">
        <v>6</v>
      </c>
      <c r="C30" s="99"/>
      <c r="D30" s="99">
        <v>1</v>
      </c>
      <c r="E30" s="99"/>
      <c r="F30" s="99"/>
      <c r="G30" s="99" t="s">
        <v>19</v>
      </c>
      <c r="H30" s="99"/>
      <c r="I30" s="99"/>
      <c r="J30" s="100">
        <f t="shared" si="2"/>
        <v>0.41319444444444436</v>
      </c>
      <c r="K30" s="100"/>
      <c r="L30" s="100"/>
      <c r="M30" s="100"/>
      <c r="N30" s="101"/>
      <c r="O30" s="102" t="str">
        <f>D17</f>
        <v>Delmenhorster BV</v>
      </c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4" t="s">
        <v>23</v>
      </c>
      <c r="AF30" s="103" t="str">
        <f>D19</f>
        <v>TSV Großenkneten II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5"/>
      <c r="AW30" s="106"/>
      <c r="AX30" s="107"/>
      <c r="AY30" s="104" t="s">
        <v>22</v>
      </c>
      <c r="AZ30" s="107"/>
      <c r="BA30" s="108"/>
      <c r="BB30" s="106" t="s">
        <v>43</v>
      </c>
      <c r="BC30" s="109"/>
      <c r="BD30" s="84"/>
      <c r="BE30" s="20"/>
      <c r="BF30" s="25" t="str">
        <f t="shared" si="0"/>
        <v>0</v>
      </c>
      <c r="BG30" s="25" t="s">
        <v>22</v>
      </c>
      <c r="BH30" s="25" t="str">
        <f t="shared" si="1"/>
        <v>0</v>
      </c>
      <c r="BI30" s="20"/>
      <c r="BJ30" s="20"/>
      <c r="BK30" s="11"/>
      <c r="BL30" s="11"/>
      <c r="BM30" s="11"/>
      <c r="BN30" s="11"/>
      <c r="BO30" s="11"/>
      <c r="BP30" s="11"/>
      <c r="BQ30" s="11"/>
      <c r="BR30" s="11"/>
      <c r="BS30" s="11"/>
      <c r="BT30" s="20"/>
      <c r="BU30" s="20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9"/>
    </row>
    <row r="31" spans="1:116" s="2" customFormat="1" ht="18" customHeight="1">
      <c r="A31" s="83"/>
      <c r="B31" s="86">
        <v>7</v>
      </c>
      <c r="C31" s="87"/>
      <c r="D31" s="87">
        <v>1</v>
      </c>
      <c r="E31" s="87"/>
      <c r="F31" s="87"/>
      <c r="G31" s="87" t="s">
        <v>25</v>
      </c>
      <c r="H31" s="87"/>
      <c r="I31" s="87"/>
      <c r="J31" s="88">
        <f t="shared" si="2"/>
        <v>0.4208333333333332</v>
      </c>
      <c r="K31" s="88"/>
      <c r="L31" s="88"/>
      <c r="M31" s="88"/>
      <c r="N31" s="89"/>
      <c r="O31" s="90" t="str">
        <f>AG20</f>
        <v>FC Huntlosen II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 t="s">
        <v>23</v>
      </c>
      <c r="AF31" s="91" t="str">
        <f>AG16</f>
        <v>FC Oberneuland</v>
      </c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3"/>
      <c r="AW31" s="94"/>
      <c r="AX31" s="95"/>
      <c r="AY31" s="92" t="s">
        <v>22</v>
      </c>
      <c r="AZ31" s="95"/>
      <c r="BA31" s="96"/>
      <c r="BB31" s="94" t="s">
        <v>40</v>
      </c>
      <c r="BC31" s="97"/>
      <c r="BD31" s="110"/>
      <c r="BE31" s="20"/>
      <c r="BF31" s="25" t="str">
        <f t="shared" si="0"/>
        <v>0</v>
      </c>
      <c r="BG31" s="25" t="s">
        <v>22</v>
      </c>
      <c r="BH31" s="25" t="str">
        <f t="shared" si="1"/>
        <v>0</v>
      </c>
      <c r="BI31" s="20"/>
      <c r="BJ31" s="20"/>
      <c r="BK31" s="27"/>
      <c r="BL31" s="27"/>
      <c r="BM31" s="28" t="str">
        <f>$D$16</f>
        <v>FC Huchting</v>
      </c>
      <c r="BN31" s="29">
        <f>SUM($BF$25+$BH$29+$BH$34+$BF$41)</f>
        <v>0</v>
      </c>
      <c r="BO31" s="29">
        <f>SUM($AW$25+$AZ$29+$AZ$34+$AW$41)</f>
        <v>0</v>
      </c>
      <c r="BP31" s="30" t="s">
        <v>22</v>
      </c>
      <c r="BQ31" s="29">
        <f>SUM($AZ$25+$AW$29+$AW$34+$AZ$41)</f>
        <v>0</v>
      </c>
      <c r="BR31" s="29">
        <f>SUM(BO31-BQ31)</f>
        <v>0</v>
      </c>
      <c r="BS31" s="29"/>
      <c r="BT31" s="20"/>
      <c r="BU31" s="20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9"/>
    </row>
    <row r="32" spans="1:116" s="2" customFormat="1" ht="18" customHeight="1" thickBot="1">
      <c r="A32" s="83"/>
      <c r="B32" s="98">
        <v>8</v>
      </c>
      <c r="C32" s="99"/>
      <c r="D32" s="99">
        <v>1</v>
      </c>
      <c r="E32" s="99"/>
      <c r="F32" s="99"/>
      <c r="G32" s="99" t="s">
        <v>25</v>
      </c>
      <c r="H32" s="99"/>
      <c r="I32" s="99"/>
      <c r="J32" s="100">
        <f t="shared" si="2"/>
        <v>0.4284722222222221</v>
      </c>
      <c r="K32" s="100"/>
      <c r="L32" s="100"/>
      <c r="M32" s="100"/>
      <c r="N32" s="101"/>
      <c r="O32" s="102" t="str">
        <f>AG17</f>
        <v>Delmenhorster TB</v>
      </c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 t="s">
        <v>23</v>
      </c>
      <c r="AF32" s="103" t="str">
        <f>AG19</f>
        <v>TSV Großenkneten I</v>
      </c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5"/>
      <c r="AW32" s="106"/>
      <c r="AX32" s="107"/>
      <c r="AY32" s="104" t="s">
        <v>22</v>
      </c>
      <c r="AZ32" s="107"/>
      <c r="BA32" s="108"/>
      <c r="BB32" s="106" t="s">
        <v>42</v>
      </c>
      <c r="BC32" s="109"/>
      <c r="BD32" s="110"/>
      <c r="BE32" s="20"/>
      <c r="BF32" s="25" t="str">
        <f t="shared" si="0"/>
        <v>0</v>
      </c>
      <c r="BG32" s="25" t="s">
        <v>22</v>
      </c>
      <c r="BH32" s="25" t="str">
        <f t="shared" si="1"/>
        <v>0</v>
      </c>
      <c r="BI32" s="20"/>
      <c r="BJ32" s="20"/>
      <c r="BK32" s="27"/>
      <c r="BL32" s="27"/>
      <c r="BM32" s="31" t="str">
        <f>$D$17</f>
        <v>Delmenhorster BV</v>
      </c>
      <c r="BN32" s="29">
        <f>SUM($BH$25+$BF$30+$BH$37+$BF$42)</f>
        <v>0</v>
      </c>
      <c r="BO32" s="29">
        <f>SUM($AZ$25+$AW$30+$AZ$37+$AW$42)</f>
        <v>0</v>
      </c>
      <c r="BP32" s="30" t="s">
        <v>22</v>
      </c>
      <c r="BQ32" s="29">
        <f>SUM($AW$25+$AZ$30+$AW$37+$AZ$42)</f>
        <v>0</v>
      </c>
      <c r="BR32" s="29">
        <f>SUM(BO32-BQ32)</f>
        <v>0</v>
      </c>
      <c r="BS32" s="29"/>
      <c r="BT32" s="20"/>
      <c r="BU32" s="20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9"/>
    </row>
    <row r="33" spans="1:116" s="2" customFormat="1" ht="18" customHeight="1">
      <c r="A33" s="83"/>
      <c r="B33" s="86">
        <v>9</v>
      </c>
      <c r="C33" s="87"/>
      <c r="D33" s="87">
        <v>1</v>
      </c>
      <c r="E33" s="87"/>
      <c r="F33" s="87"/>
      <c r="G33" s="87" t="s">
        <v>19</v>
      </c>
      <c r="H33" s="87"/>
      <c r="I33" s="87"/>
      <c r="J33" s="88">
        <f t="shared" si="2"/>
        <v>0.43611111111111095</v>
      </c>
      <c r="K33" s="88"/>
      <c r="L33" s="88"/>
      <c r="M33" s="88"/>
      <c r="N33" s="89"/>
      <c r="O33" s="90" t="str">
        <f>D18</f>
        <v>VfL Wildeshausen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 t="s">
        <v>23</v>
      </c>
      <c r="AF33" s="91" t="str">
        <f>D20</f>
        <v>FC Huntlosen I</v>
      </c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3"/>
      <c r="AW33" s="94"/>
      <c r="AX33" s="95"/>
      <c r="AY33" s="92" t="s">
        <v>22</v>
      </c>
      <c r="AZ33" s="95"/>
      <c r="BA33" s="96"/>
      <c r="BB33" s="94" t="s">
        <v>45</v>
      </c>
      <c r="BC33" s="97"/>
      <c r="BD33" s="110"/>
      <c r="BE33" s="20"/>
      <c r="BF33" s="25" t="str">
        <f t="shared" si="0"/>
        <v>0</v>
      </c>
      <c r="BG33" s="25" t="s">
        <v>22</v>
      </c>
      <c r="BH33" s="25" t="str">
        <f t="shared" si="1"/>
        <v>0</v>
      </c>
      <c r="BI33" s="20"/>
      <c r="BJ33" s="20"/>
      <c r="BK33" s="27"/>
      <c r="BL33" s="27"/>
      <c r="BM33" s="31" t="str">
        <f>$D$18</f>
        <v>VfL Wildeshausen</v>
      </c>
      <c r="BN33" s="29">
        <f>SUM($BH$26+$BF$33+$BF$37+$BH$41)</f>
        <v>0</v>
      </c>
      <c r="BO33" s="29">
        <f>SUM($AZ$26+$AW$33+$AW$37+$AZ$41)</f>
        <v>0</v>
      </c>
      <c r="BP33" s="30" t="s">
        <v>22</v>
      </c>
      <c r="BQ33" s="29">
        <f>SUM($AW$26+$AZ$33+$AZ$37+$AW$41)</f>
        <v>0</v>
      </c>
      <c r="BR33" s="29">
        <f>SUM(BO33-BQ33)</f>
        <v>0</v>
      </c>
      <c r="BS33" s="29"/>
      <c r="BT33" s="20"/>
      <c r="BU33" s="20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9"/>
    </row>
    <row r="34" spans="1:116" s="2" customFormat="1" ht="18" customHeight="1" thickBot="1">
      <c r="A34" s="83"/>
      <c r="B34" s="98">
        <v>10</v>
      </c>
      <c r="C34" s="99"/>
      <c r="D34" s="99">
        <v>1</v>
      </c>
      <c r="E34" s="99"/>
      <c r="F34" s="99"/>
      <c r="G34" s="99" t="s">
        <v>19</v>
      </c>
      <c r="H34" s="99"/>
      <c r="I34" s="99"/>
      <c r="J34" s="100">
        <f t="shared" si="2"/>
        <v>0.4437499999999998</v>
      </c>
      <c r="K34" s="100"/>
      <c r="L34" s="100"/>
      <c r="M34" s="100"/>
      <c r="N34" s="101"/>
      <c r="O34" s="102" t="str">
        <f>D19</f>
        <v>TSV Großenkneten II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 t="s">
        <v>23</v>
      </c>
      <c r="AF34" s="103" t="str">
        <f>D16</f>
        <v>FC Huchting</v>
      </c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5"/>
      <c r="AW34" s="106"/>
      <c r="AX34" s="107"/>
      <c r="AY34" s="104" t="s">
        <v>22</v>
      </c>
      <c r="AZ34" s="107"/>
      <c r="BA34" s="108"/>
      <c r="BB34" s="106" t="s">
        <v>37</v>
      </c>
      <c r="BC34" s="109"/>
      <c r="BD34" s="110"/>
      <c r="BE34" s="20"/>
      <c r="BF34" s="25" t="str">
        <f t="shared" si="0"/>
        <v>0</v>
      </c>
      <c r="BG34" s="25" t="s">
        <v>22</v>
      </c>
      <c r="BH34" s="25" t="str">
        <f t="shared" si="1"/>
        <v>0</v>
      </c>
      <c r="BI34" s="20"/>
      <c r="BJ34" s="20"/>
      <c r="BK34" s="27"/>
      <c r="BL34" s="27"/>
      <c r="BM34" s="31" t="str">
        <f>$D$19</f>
        <v>TSV Großenkneten II</v>
      </c>
      <c r="BN34" s="29">
        <f>SUM($BF$26+$BH$30+$BF$34+$BH$38)</f>
        <v>0</v>
      </c>
      <c r="BO34" s="29">
        <f>SUM($AW$26+$AZ$30+$AW$34+$AZ$38)</f>
        <v>0</v>
      </c>
      <c r="BP34" s="30" t="s">
        <v>22</v>
      </c>
      <c r="BQ34" s="29">
        <f>SUM($AZ$26+$AW$30+$AZ$34+$AW$38)</f>
        <v>0</v>
      </c>
      <c r="BR34" s="29">
        <f>SUM(BO34-BQ34)</f>
        <v>0</v>
      </c>
      <c r="BS34" s="29"/>
      <c r="BT34" s="20"/>
      <c r="BU34" s="20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9"/>
    </row>
    <row r="35" spans="1:116" s="2" customFormat="1" ht="18" customHeight="1">
      <c r="A35" s="83"/>
      <c r="B35" s="86">
        <v>11</v>
      </c>
      <c r="C35" s="87"/>
      <c r="D35" s="87">
        <v>1</v>
      </c>
      <c r="E35" s="87"/>
      <c r="F35" s="87"/>
      <c r="G35" s="87" t="s">
        <v>25</v>
      </c>
      <c r="H35" s="87"/>
      <c r="I35" s="87"/>
      <c r="J35" s="88">
        <f t="shared" si="2"/>
        <v>0.4513888888888887</v>
      </c>
      <c r="K35" s="88"/>
      <c r="L35" s="88"/>
      <c r="M35" s="88"/>
      <c r="N35" s="89"/>
      <c r="O35" s="90" t="str">
        <f>AG18</f>
        <v>TuS Heidkrug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 t="s">
        <v>23</v>
      </c>
      <c r="AF35" s="91" t="str">
        <f>AG20</f>
        <v>FC Huntlosen II</v>
      </c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3"/>
      <c r="AW35" s="94"/>
      <c r="AX35" s="95"/>
      <c r="AY35" s="92" t="s">
        <v>22</v>
      </c>
      <c r="AZ35" s="95"/>
      <c r="BA35" s="96"/>
      <c r="BB35" s="94" t="s">
        <v>44</v>
      </c>
      <c r="BC35" s="97"/>
      <c r="BD35" s="110"/>
      <c r="BE35" s="20"/>
      <c r="BF35" s="25" t="str">
        <f t="shared" si="0"/>
        <v>0</v>
      </c>
      <c r="BG35" s="25" t="s">
        <v>22</v>
      </c>
      <c r="BH35" s="25" t="str">
        <f t="shared" si="1"/>
        <v>0</v>
      </c>
      <c r="BI35" s="20"/>
      <c r="BJ35" s="20"/>
      <c r="BK35" s="27"/>
      <c r="BL35" s="27"/>
      <c r="BM35" s="31" t="str">
        <f>$D$20</f>
        <v>FC Huntlosen I</v>
      </c>
      <c r="BN35" s="29">
        <f>SUM($BF$29+$BH$33+$BF$38+$BH$42)</f>
        <v>0</v>
      </c>
      <c r="BO35" s="29">
        <f>SUM($AW$29+$AZ$33+$AW$38+$AZ$42)</f>
        <v>0</v>
      </c>
      <c r="BP35" s="30" t="s">
        <v>22</v>
      </c>
      <c r="BQ35" s="29">
        <f>SUM($AZ$29+$AW$33+$AZ$38+$AW$42)</f>
        <v>0</v>
      </c>
      <c r="BR35" s="29">
        <f>SUM(BO35-BQ35)</f>
        <v>0</v>
      </c>
      <c r="BS35" s="29"/>
      <c r="BT35" s="20"/>
      <c r="BU35" s="20"/>
      <c r="BV35" s="23"/>
      <c r="BW35" s="23"/>
      <c r="BX35" s="23"/>
      <c r="BY35" s="23"/>
      <c r="BZ35" s="23"/>
      <c r="CA35" s="23"/>
      <c r="CB35" s="23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9"/>
    </row>
    <row r="36" spans="1:116" s="2" customFormat="1" ht="18" customHeight="1" thickBot="1">
      <c r="A36" s="83"/>
      <c r="B36" s="98">
        <v>12</v>
      </c>
      <c r="C36" s="99"/>
      <c r="D36" s="99">
        <v>1</v>
      </c>
      <c r="E36" s="99"/>
      <c r="F36" s="99"/>
      <c r="G36" s="99" t="s">
        <v>25</v>
      </c>
      <c r="H36" s="99"/>
      <c r="I36" s="99"/>
      <c r="J36" s="100">
        <f t="shared" si="2"/>
        <v>0.45902777777777753</v>
      </c>
      <c r="K36" s="100"/>
      <c r="L36" s="100"/>
      <c r="M36" s="100"/>
      <c r="N36" s="101"/>
      <c r="O36" s="102" t="str">
        <f>AG19</f>
        <v>TSV Großenkneten I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 t="s">
        <v>23</v>
      </c>
      <c r="AF36" s="103" t="str">
        <f>AG16</f>
        <v>FC Oberneuland</v>
      </c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5"/>
      <c r="AW36" s="106"/>
      <c r="AX36" s="107"/>
      <c r="AY36" s="104" t="s">
        <v>22</v>
      </c>
      <c r="AZ36" s="107"/>
      <c r="BA36" s="108"/>
      <c r="BB36" s="106" t="s">
        <v>36</v>
      </c>
      <c r="BC36" s="109"/>
      <c r="BD36" s="110"/>
      <c r="BE36" s="20"/>
      <c r="BF36" s="25" t="str">
        <f t="shared" si="0"/>
        <v>0</v>
      </c>
      <c r="BG36" s="25" t="s">
        <v>22</v>
      </c>
      <c r="BH36" s="25" t="str">
        <f t="shared" si="1"/>
        <v>0</v>
      </c>
      <c r="BI36" s="20"/>
      <c r="BJ36" s="20"/>
      <c r="BK36" s="20"/>
      <c r="BL36" s="20"/>
      <c r="BM36" s="20"/>
      <c r="BN36" s="20"/>
      <c r="BO36" s="20"/>
      <c r="BP36" s="20"/>
      <c r="BQ36" s="20"/>
      <c r="BR36" s="29"/>
      <c r="BS36" s="29"/>
      <c r="BT36" s="20"/>
      <c r="BU36" s="20"/>
      <c r="BV36" s="23"/>
      <c r="BW36" s="23"/>
      <c r="BX36" s="23"/>
      <c r="BY36" s="23"/>
      <c r="BZ36" s="23"/>
      <c r="CA36" s="23"/>
      <c r="CB36" s="23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9"/>
    </row>
    <row r="37" spans="1:116" s="2" customFormat="1" ht="18" customHeight="1">
      <c r="A37" s="83"/>
      <c r="B37" s="86">
        <v>13</v>
      </c>
      <c r="C37" s="87"/>
      <c r="D37" s="87">
        <v>1</v>
      </c>
      <c r="E37" s="87"/>
      <c r="F37" s="87"/>
      <c r="G37" s="87" t="s">
        <v>19</v>
      </c>
      <c r="H37" s="87"/>
      <c r="I37" s="87"/>
      <c r="J37" s="88">
        <f t="shared" si="2"/>
        <v>0.4666666666666664</v>
      </c>
      <c r="K37" s="88"/>
      <c r="L37" s="88"/>
      <c r="M37" s="88"/>
      <c r="N37" s="89"/>
      <c r="O37" s="90" t="str">
        <f>D18</f>
        <v>VfL Wildeshausen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2" t="s">
        <v>23</v>
      </c>
      <c r="AF37" s="91" t="str">
        <f>D17</f>
        <v>Delmenhorster BV</v>
      </c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3"/>
      <c r="AW37" s="94"/>
      <c r="AX37" s="95"/>
      <c r="AY37" s="92" t="s">
        <v>22</v>
      </c>
      <c r="AZ37" s="95"/>
      <c r="BA37" s="96"/>
      <c r="BB37" s="94" t="s">
        <v>39</v>
      </c>
      <c r="BC37" s="97"/>
      <c r="BD37" s="110"/>
      <c r="BE37" s="20"/>
      <c r="BF37" s="25" t="str">
        <f t="shared" si="0"/>
        <v>0</v>
      </c>
      <c r="BG37" s="25" t="s">
        <v>22</v>
      </c>
      <c r="BH37" s="25" t="str">
        <f t="shared" si="1"/>
        <v>0</v>
      </c>
      <c r="BI37" s="20"/>
      <c r="BJ37" s="11"/>
      <c r="BK37" s="11"/>
      <c r="BL37" s="11"/>
      <c r="BM37" s="11"/>
      <c r="BN37" s="11"/>
      <c r="BO37" s="11"/>
      <c r="BP37" s="11"/>
      <c r="BQ37" s="11"/>
      <c r="BR37" s="29"/>
      <c r="BS37" s="29"/>
      <c r="BT37" s="20"/>
      <c r="BU37" s="20"/>
      <c r="BV37" s="23"/>
      <c r="BW37" s="23"/>
      <c r="BX37" s="23"/>
      <c r="BY37" s="23"/>
      <c r="BZ37" s="23"/>
      <c r="CA37" s="23"/>
      <c r="CB37" s="23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9"/>
    </row>
    <row r="38" spans="1:116" s="2" customFormat="1" ht="18" customHeight="1" thickBot="1">
      <c r="A38" s="83"/>
      <c r="B38" s="98">
        <v>14</v>
      </c>
      <c r="C38" s="99"/>
      <c r="D38" s="99">
        <v>1</v>
      </c>
      <c r="E38" s="99"/>
      <c r="F38" s="99"/>
      <c r="G38" s="99" t="s">
        <v>19</v>
      </c>
      <c r="H38" s="99"/>
      <c r="I38" s="99"/>
      <c r="J38" s="100">
        <f t="shared" si="2"/>
        <v>0.47430555555555526</v>
      </c>
      <c r="K38" s="100"/>
      <c r="L38" s="100"/>
      <c r="M38" s="100"/>
      <c r="N38" s="101"/>
      <c r="O38" s="102" t="str">
        <f>D20</f>
        <v>FC Huntlosen I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 t="s">
        <v>23</v>
      </c>
      <c r="AF38" s="103" t="str">
        <f>D19</f>
        <v>TSV Großenkneten II</v>
      </c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5"/>
      <c r="AW38" s="106"/>
      <c r="AX38" s="107"/>
      <c r="AY38" s="104" t="s">
        <v>22</v>
      </c>
      <c r="AZ38" s="107"/>
      <c r="BA38" s="108"/>
      <c r="BB38" s="106" t="s">
        <v>43</v>
      </c>
      <c r="BC38" s="109"/>
      <c r="BD38" s="110"/>
      <c r="BE38" s="20"/>
      <c r="BF38" s="25" t="str">
        <f t="shared" si="0"/>
        <v>0</v>
      </c>
      <c r="BG38" s="25" t="s">
        <v>22</v>
      </c>
      <c r="BH38" s="25" t="str">
        <f t="shared" si="1"/>
        <v>0</v>
      </c>
      <c r="BI38" s="20"/>
      <c r="BJ38" s="20"/>
      <c r="BK38" s="27"/>
      <c r="BL38" s="27"/>
      <c r="BM38" s="31" t="str">
        <f>$AG$16</f>
        <v>FC Oberneuland</v>
      </c>
      <c r="BN38" s="29">
        <f>SUM($BF$27+$BH$31+$BH$36+$BF$43)</f>
        <v>0</v>
      </c>
      <c r="BO38" s="29">
        <f>SUM($AW$27+$AZ$31+$AZ$36+$AW$43)</f>
        <v>0</v>
      </c>
      <c r="BP38" s="30" t="s">
        <v>22</v>
      </c>
      <c r="BQ38" s="29">
        <f>SUM($AZ$27+$AW$31+$AW$36+$AZ$43)</f>
        <v>0</v>
      </c>
      <c r="BR38" s="29">
        <f>SUM(BO38-BQ38)</f>
        <v>0</v>
      </c>
      <c r="BS38" s="29"/>
      <c r="BT38" s="20"/>
      <c r="BU38" s="20"/>
      <c r="BV38" s="23"/>
      <c r="BW38" s="23"/>
      <c r="BX38" s="23"/>
      <c r="BY38" s="23"/>
      <c r="BZ38" s="23"/>
      <c r="CA38" s="23"/>
      <c r="CB38" s="23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9"/>
    </row>
    <row r="39" spans="1:116" s="2" customFormat="1" ht="18" customHeight="1">
      <c r="A39" s="83"/>
      <c r="B39" s="86">
        <v>15</v>
      </c>
      <c r="C39" s="87"/>
      <c r="D39" s="87">
        <v>1</v>
      </c>
      <c r="E39" s="87"/>
      <c r="F39" s="87"/>
      <c r="G39" s="87" t="s">
        <v>25</v>
      </c>
      <c r="H39" s="87"/>
      <c r="I39" s="87"/>
      <c r="J39" s="88">
        <f t="shared" si="2"/>
        <v>0.4819444444444441</v>
      </c>
      <c r="K39" s="88"/>
      <c r="L39" s="88"/>
      <c r="M39" s="88"/>
      <c r="N39" s="89"/>
      <c r="O39" s="90" t="str">
        <f>AG18</f>
        <v>TuS Heidkrug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 t="s">
        <v>23</v>
      </c>
      <c r="AF39" s="91" t="str">
        <f>AG17</f>
        <v>Delmenhorster TB</v>
      </c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3"/>
      <c r="AW39" s="94"/>
      <c r="AX39" s="95"/>
      <c r="AY39" s="92" t="s">
        <v>22</v>
      </c>
      <c r="AZ39" s="95"/>
      <c r="BA39" s="96"/>
      <c r="BB39" s="94" t="s">
        <v>38</v>
      </c>
      <c r="BC39" s="97"/>
      <c r="BD39" s="110"/>
      <c r="BE39" s="20"/>
      <c r="BF39" s="25" t="str">
        <f t="shared" si="0"/>
        <v>0</v>
      </c>
      <c r="BG39" s="25" t="s">
        <v>22</v>
      </c>
      <c r="BH39" s="25" t="str">
        <f t="shared" si="1"/>
        <v>0</v>
      </c>
      <c r="BI39" s="20"/>
      <c r="BJ39" s="20"/>
      <c r="BK39" s="27"/>
      <c r="BL39" s="27"/>
      <c r="BM39" s="31" t="str">
        <f>$AG$17</f>
        <v>Delmenhorster TB</v>
      </c>
      <c r="BN39" s="29">
        <f>SUM($BH$27+$BF$32+$BH$39+$BF$44)</f>
        <v>0</v>
      </c>
      <c r="BO39" s="29">
        <f>SUM($AZ$27+$AW$32+$AZ$39+$AW$44)</f>
        <v>0</v>
      </c>
      <c r="BP39" s="30" t="s">
        <v>22</v>
      </c>
      <c r="BQ39" s="29">
        <f>SUM($AW$27+$AZ$32+$AW$39+$AZ$44)</f>
        <v>0</v>
      </c>
      <c r="BR39" s="29">
        <f>SUM(BO39-BQ39)</f>
        <v>0</v>
      </c>
      <c r="BS39" s="29"/>
      <c r="BT39" s="20"/>
      <c r="BU39" s="20"/>
      <c r="BV39" s="23"/>
      <c r="BW39" s="23"/>
      <c r="BX39" s="23"/>
      <c r="BY39" s="23"/>
      <c r="BZ39" s="23"/>
      <c r="CA39" s="23"/>
      <c r="CB39" s="23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9"/>
    </row>
    <row r="40" spans="1:116" s="2" customFormat="1" ht="18" customHeight="1" thickBot="1">
      <c r="A40" s="83"/>
      <c r="B40" s="98">
        <v>16</v>
      </c>
      <c r="C40" s="99"/>
      <c r="D40" s="99">
        <v>1</v>
      </c>
      <c r="E40" s="99"/>
      <c r="F40" s="99"/>
      <c r="G40" s="99" t="s">
        <v>25</v>
      </c>
      <c r="H40" s="99"/>
      <c r="I40" s="99"/>
      <c r="J40" s="100">
        <f t="shared" si="2"/>
        <v>0.489583333333333</v>
      </c>
      <c r="K40" s="100"/>
      <c r="L40" s="100"/>
      <c r="M40" s="100"/>
      <c r="N40" s="101"/>
      <c r="O40" s="102" t="str">
        <f>AG20</f>
        <v>FC Huntlosen II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4" t="s">
        <v>23</v>
      </c>
      <c r="AF40" s="103" t="str">
        <f>AG19</f>
        <v>TSV Großenkneten I</v>
      </c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5"/>
      <c r="AW40" s="106"/>
      <c r="AX40" s="107"/>
      <c r="AY40" s="104" t="s">
        <v>22</v>
      </c>
      <c r="AZ40" s="107"/>
      <c r="BA40" s="108"/>
      <c r="BB40" s="106" t="s">
        <v>42</v>
      </c>
      <c r="BC40" s="109"/>
      <c r="BD40" s="110"/>
      <c r="BE40" s="20"/>
      <c r="BF40" s="25" t="str">
        <f t="shared" si="0"/>
        <v>0</v>
      </c>
      <c r="BG40" s="25" t="s">
        <v>22</v>
      </c>
      <c r="BH40" s="25" t="str">
        <f t="shared" si="1"/>
        <v>0</v>
      </c>
      <c r="BI40" s="20"/>
      <c r="BJ40" s="20"/>
      <c r="BK40" s="27"/>
      <c r="BL40" s="27"/>
      <c r="BM40" s="28" t="str">
        <f>$AG$18</f>
        <v>TuS Heidkrug</v>
      </c>
      <c r="BN40" s="29">
        <f>SUM($BH$28+$BF$35+$BF$39+$BH$43)</f>
        <v>0</v>
      </c>
      <c r="BO40" s="29">
        <f>SUM($AZ$28+$AW$35+$AW$39+$AZ$43)</f>
        <v>0</v>
      </c>
      <c r="BP40" s="30" t="s">
        <v>22</v>
      </c>
      <c r="BQ40" s="29">
        <f>SUM($AW$28+$AZ$35+$AZ$39+$AW$43)</f>
        <v>0</v>
      </c>
      <c r="BR40" s="29">
        <f>SUM(BO40-BQ40)</f>
        <v>0</v>
      </c>
      <c r="BS40" s="29"/>
      <c r="BT40" s="20"/>
      <c r="BU40" s="20"/>
      <c r="BV40" s="23"/>
      <c r="BW40" s="23"/>
      <c r="BX40" s="23"/>
      <c r="BY40" s="23"/>
      <c r="BZ40" s="23"/>
      <c r="CA40" s="23"/>
      <c r="CB40" s="23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9"/>
    </row>
    <row r="41" spans="1:116" s="2" customFormat="1" ht="18" customHeight="1">
      <c r="A41" s="83"/>
      <c r="B41" s="86">
        <v>17</v>
      </c>
      <c r="C41" s="87"/>
      <c r="D41" s="87">
        <v>1</v>
      </c>
      <c r="E41" s="87"/>
      <c r="F41" s="87"/>
      <c r="G41" s="87" t="s">
        <v>19</v>
      </c>
      <c r="H41" s="87"/>
      <c r="I41" s="87"/>
      <c r="J41" s="88">
        <f t="shared" si="2"/>
        <v>0.49722222222222184</v>
      </c>
      <c r="K41" s="88"/>
      <c r="L41" s="88"/>
      <c r="M41" s="88"/>
      <c r="N41" s="89"/>
      <c r="O41" s="90" t="str">
        <f>D16</f>
        <v>FC Huchting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 t="s">
        <v>23</v>
      </c>
      <c r="AF41" s="91" t="str">
        <f>D18</f>
        <v>VfL Wildeshausen</v>
      </c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3"/>
      <c r="AW41" s="94"/>
      <c r="AX41" s="95"/>
      <c r="AY41" s="92" t="s">
        <v>22</v>
      </c>
      <c r="AZ41" s="95"/>
      <c r="BA41" s="96"/>
      <c r="BB41" s="94" t="s">
        <v>41</v>
      </c>
      <c r="BC41" s="97"/>
      <c r="BD41" s="110"/>
      <c r="BE41" s="20"/>
      <c r="BF41" s="25" t="str">
        <f t="shared" si="0"/>
        <v>0</v>
      </c>
      <c r="BG41" s="25" t="s">
        <v>22</v>
      </c>
      <c r="BH41" s="25" t="str">
        <f t="shared" si="1"/>
        <v>0</v>
      </c>
      <c r="BI41" s="20"/>
      <c r="BJ41" s="20"/>
      <c r="BK41" s="27"/>
      <c r="BL41" s="27"/>
      <c r="BM41" s="31" t="str">
        <f>$AG$19</f>
        <v>TSV Großenkneten I</v>
      </c>
      <c r="BN41" s="29">
        <f>SUM($BF$28+$BH$32+$BF$36+$BH$40)</f>
        <v>0</v>
      </c>
      <c r="BO41" s="29">
        <f>SUM($AW$28+$AZ$32+$AW$36+$AZ$40)</f>
        <v>0</v>
      </c>
      <c r="BP41" s="30" t="s">
        <v>22</v>
      </c>
      <c r="BQ41" s="29">
        <f>SUM($AZ$28+$AW$32+$AZ$36+$AW$40)</f>
        <v>0</v>
      </c>
      <c r="BR41" s="29">
        <f>SUM(BO41-BQ41)</f>
        <v>0</v>
      </c>
      <c r="BS41" s="29"/>
      <c r="BT41" s="20"/>
      <c r="BU41" s="20"/>
      <c r="BV41" s="23"/>
      <c r="BW41" s="23"/>
      <c r="BX41" s="23"/>
      <c r="BY41" s="23"/>
      <c r="BZ41" s="23"/>
      <c r="CA41" s="23"/>
      <c r="CB41" s="23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9"/>
    </row>
    <row r="42" spans="1:116" s="2" customFormat="1" ht="18" customHeight="1" thickBot="1">
      <c r="A42" s="83"/>
      <c r="B42" s="98">
        <v>18</v>
      </c>
      <c r="C42" s="99"/>
      <c r="D42" s="99">
        <v>1</v>
      </c>
      <c r="E42" s="99"/>
      <c r="F42" s="99"/>
      <c r="G42" s="99" t="s">
        <v>19</v>
      </c>
      <c r="H42" s="99"/>
      <c r="I42" s="99"/>
      <c r="J42" s="100">
        <f t="shared" si="2"/>
        <v>0.5048611111111108</v>
      </c>
      <c r="K42" s="100"/>
      <c r="L42" s="100"/>
      <c r="M42" s="100"/>
      <c r="N42" s="101"/>
      <c r="O42" s="102" t="str">
        <f>D17</f>
        <v>Delmenhorster BV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4" t="s">
        <v>23</v>
      </c>
      <c r="AF42" s="103" t="str">
        <f>D20</f>
        <v>FC Huntlosen I</v>
      </c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5"/>
      <c r="AW42" s="106"/>
      <c r="AX42" s="107"/>
      <c r="AY42" s="104" t="s">
        <v>22</v>
      </c>
      <c r="AZ42" s="107"/>
      <c r="BA42" s="108"/>
      <c r="BB42" s="106" t="s">
        <v>45</v>
      </c>
      <c r="BC42" s="109"/>
      <c r="BD42" s="110"/>
      <c r="BE42" s="20"/>
      <c r="BF42" s="25" t="str">
        <f t="shared" si="0"/>
        <v>0</v>
      </c>
      <c r="BG42" s="25" t="s">
        <v>22</v>
      </c>
      <c r="BH42" s="25" t="str">
        <f t="shared" si="1"/>
        <v>0</v>
      </c>
      <c r="BI42" s="20"/>
      <c r="BJ42" s="20"/>
      <c r="BK42" s="27"/>
      <c r="BL42" s="27"/>
      <c r="BM42" s="31" t="str">
        <f>$AG$20</f>
        <v>FC Huntlosen II</v>
      </c>
      <c r="BN42" s="29">
        <f>SUM($BF$31+$BH$35+$BF$40+$BH$44)</f>
        <v>0</v>
      </c>
      <c r="BO42" s="29">
        <f>SUM($AW$31+$AZ$35+$AW$40+$AZ$44)</f>
        <v>0</v>
      </c>
      <c r="BP42" s="30" t="s">
        <v>22</v>
      </c>
      <c r="BQ42" s="29">
        <f>SUM($AZ$31+$AW$35+$AZ$40+$AW$44)</f>
        <v>0</v>
      </c>
      <c r="BR42" s="29">
        <f>SUM(BO42-BQ42)</f>
        <v>0</v>
      </c>
      <c r="BS42" s="29"/>
      <c r="BT42" s="20"/>
      <c r="BU42" s="20"/>
      <c r="BV42" s="23"/>
      <c r="BW42" s="23"/>
      <c r="BX42" s="23"/>
      <c r="BY42" s="23"/>
      <c r="BZ42" s="23"/>
      <c r="CA42" s="23"/>
      <c r="CB42" s="23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9"/>
    </row>
    <row r="43" spans="1:116" s="2" customFormat="1" ht="18" customHeight="1">
      <c r="A43" s="83"/>
      <c r="B43" s="86">
        <v>19</v>
      </c>
      <c r="C43" s="87"/>
      <c r="D43" s="87">
        <v>1</v>
      </c>
      <c r="E43" s="87"/>
      <c r="F43" s="87"/>
      <c r="G43" s="87" t="s">
        <v>25</v>
      </c>
      <c r="H43" s="87"/>
      <c r="I43" s="87"/>
      <c r="J43" s="88">
        <f t="shared" si="2"/>
        <v>0.5124999999999996</v>
      </c>
      <c r="K43" s="88"/>
      <c r="L43" s="88"/>
      <c r="M43" s="88"/>
      <c r="N43" s="89"/>
      <c r="O43" s="90" t="str">
        <f>AG16</f>
        <v>FC Oberneuland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 t="s">
        <v>23</v>
      </c>
      <c r="AF43" s="91" t="str">
        <f>AG18</f>
        <v>TuS Heidkrug</v>
      </c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3"/>
      <c r="AW43" s="94"/>
      <c r="AX43" s="95"/>
      <c r="AY43" s="92" t="s">
        <v>22</v>
      </c>
      <c r="AZ43" s="95"/>
      <c r="BA43" s="96"/>
      <c r="BB43" s="94" t="s">
        <v>40</v>
      </c>
      <c r="BC43" s="97"/>
      <c r="BD43" s="110"/>
      <c r="BE43" s="20"/>
      <c r="BF43" s="25" t="str">
        <f t="shared" si="0"/>
        <v>0</v>
      </c>
      <c r="BG43" s="25" t="s">
        <v>22</v>
      </c>
      <c r="BH43" s="25" t="str">
        <f t="shared" si="1"/>
        <v>0</v>
      </c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3"/>
      <c r="BW43" s="23"/>
      <c r="BX43" s="23"/>
      <c r="BY43" s="23"/>
      <c r="BZ43" s="23"/>
      <c r="CA43" s="23"/>
      <c r="CB43" s="23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9"/>
    </row>
    <row r="44" spans="1:116" ht="18" customHeight="1" thickBot="1">
      <c r="A44" s="49"/>
      <c r="B44" s="98">
        <v>20</v>
      </c>
      <c r="C44" s="99"/>
      <c r="D44" s="99">
        <v>1</v>
      </c>
      <c r="E44" s="99"/>
      <c r="F44" s="99"/>
      <c r="G44" s="99" t="s">
        <v>25</v>
      </c>
      <c r="H44" s="99"/>
      <c r="I44" s="99"/>
      <c r="J44" s="100">
        <f t="shared" si="2"/>
        <v>0.5201388888888885</v>
      </c>
      <c r="K44" s="100"/>
      <c r="L44" s="100"/>
      <c r="M44" s="100"/>
      <c r="N44" s="101"/>
      <c r="O44" s="102" t="str">
        <f>AG17</f>
        <v>Delmenhorster TB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 t="s">
        <v>23</v>
      </c>
      <c r="AF44" s="103" t="str">
        <f>AG20</f>
        <v>FC Huntlosen II</v>
      </c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5"/>
      <c r="AW44" s="106"/>
      <c r="AX44" s="107"/>
      <c r="AY44" s="104" t="s">
        <v>22</v>
      </c>
      <c r="AZ44" s="107"/>
      <c r="BA44" s="108"/>
      <c r="BB44" s="106" t="s">
        <v>44</v>
      </c>
      <c r="BC44" s="109"/>
      <c r="BD44" s="111"/>
      <c r="BF44" s="25" t="str">
        <f t="shared" si="0"/>
        <v>0</v>
      </c>
      <c r="BG44" s="25" t="s">
        <v>22</v>
      </c>
      <c r="BH44" s="25" t="str">
        <f t="shared" si="1"/>
        <v>0</v>
      </c>
      <c r="DL44" s="7"/>
    </row>
    <row r="45" spans="1:56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82"/>
    </row>
    <row r="46" spans="1:116" ht="12.75">
      <c r="A46" s="49"/>
      <c r="B46" s="69" t="s">
        <v>30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68"/>
      <c r="DL46" s="7"/>
    </row>
    <row r="47" spans="1:116" ht="6" customHeight="1" thickBo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68"/>
      <c r="DL47" s="7"/>
    </row>
    <row r="48" spans="1:115" s="5" customFormat="1" ht="13.5" customHeight="1" thickBot="1">
      <c r="A48" s="112"/>
      <c r="B48" s="37" t="s">
        <v>15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37" t="s">
        <v>27</v>
      </c>
      <c r="Q48" s="38"/>
      <c r="R48" s="39"/>
      <c r="S48" s="37" t="s">
        <v>28</v>
      </c>
      <c r="T48" s="38"/>
      <c r="U48" s="38"/>
      <c r="V48" s="38"/>
      <c r="W48" s="39"/>
      <c r="X48" s="37" t="s">
        <v>29</v>
      </c>
      <c r="Y48" s="38"/>
      <c r="Z48" s="39"/>
      <c r="AA48" s="113"/>
      <c r="AB48" s="113"/>
      <c r="AC48" s="113"/>
      <c r="AD48" s="113"/>
      <c r="AE48" s="37" t="s">
        <v>16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AS48" s="37" t="s">
        <v>27</v>
      </c>
      <c r="AT48" s="38"/>
      <c r="AU48" s="39"/>
      <c r="AV48" s="37" t="s">
        <v>28</v>
      </c>
      <c r="AW48" s="38"/>
      <c r="AX48" s="38"/>
      <c r="AY48" s="38"/>
      <c r="AZ48" s="39"/>
      <c r="BA48" s="37" t="s">
        <v>29</v>
      </c>
      <c r="BB48" s="38"/>
      <c r="BC48" s="39"/>
      <c r="BD48" s="11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3"/>
      <c r="BX48" s="33"/>
      <c r="BY48" s="33"/>
      <c r="BZ48" s="33"/>
      <c r="CA48" s="33"/>
      <c r="CB48" s="33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</row>
    <row r="49" spans="1:116" ht="12.75">
      <c r="A49" s="49"/>
      <c r="B49" s="114" t="s">
        <v>10</v>
      </c>
      <c r="C49" s="115"/>
      <c r="D49" s="116" t="str">
        <f>BM31</f>
        <v>FC Huchting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9">
        <f>BN31</f>
        <v>0</v>
      </c>
      <c r="Q49" s="120"/>
      <c r="R49" s="121"/>
      <c r="S49" s="115">
        <f>BO31</f>
        <v>0</v>
      </c>
      <c r="T49" s="115"/>
      <c r="U49" s="122" t="s">
        <v>22</v>
      </c>
      <c r="V49" s="115">
        <f>BQ31</f>
        <v>0</v>
      </c>
      <c r="W49" s="115"/>
      <c r="X49" s="123">
        <f>BR31</f>
        <v>0</v>
      </c>
      <c r="Y49" s="124"/>
      <c r="Z49" s="125"/>
      <c r="AA49" s="83"/>
      <c r="AB49" s="83"/>
      <c r="AC49" s="83"/>
      <c r="AD49" s="83"/>
      <c r="AE49" s="114" t="s">
        <v>10</v>
      </c>
      <c r="AF49" s="115"/>
      <c r="AG49" s="116" t="str">
        <f>BM38</f>
        <v>FC Oberneuland</v>
      </c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119">
        <f>BN38</f>
        <v>0</v>
      </c>
      <c r="AT49" s="120"/>
      <c r="AU49" s="121"/>
      <c r="AV49" s="115">
        <f>BO38</f>
        <v>0</v>
      </c>
      <c r="AW49" s="115"/>
      <c r="AX49" s="122" t="s">
        <v>22</v>
      </c>
      <c r="AY49" s="115">
        <f>BQ38</f>
        <v>0</v>
      </c>
      <c r="AZ49" s="115"/>
      <c r="BA49" s="123">
        <f>BR38</f>
        <v>0</v>
      </c>
      <c r="BB49" s="124"/>
      <c r="BC49" s="125"/>
      <c r="BD49" s="68"/>
      <c r="DL49" s="7"/>
    </row>
    <row r="50" spans="1:116" ht="12.75">
      <c r="A50" s="49"/>
      <c r="B50" s="126" t="s">
        <v>11</v>
      </c>
      <c r="C50" s="127"/>
      <c r="D50" s="128" t="str">
        <f>BM32</f>
        <v>Delmenhorster BV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31">
        <f>BN32</f>
        <v>0</v>
      </c>
      <c r="Q50" s="132"/>
      <c r="R50" s="133"/>
      <c r="S50" s="127">
        <f>BO32</f>
        <v>0</v>
      </c>
      <c r="T50" s="127"/>
      <c r="U50" s="134" t="s">
        <v>22</v>
      </c>
      <c r="V50" s="127">
        <f>BQ32</f>
        <v>0</v>
      </c>
      <c r="W50" s="127"/>
      <c r="X50" s="135">
        <f>BR32</f>
        <v>0</v>
      </c>
      <c r="Y50" s="136"/>
      <c r="Z50" s="137"/>
      <c r="AA50" s="83"/>
      <c r="AB50" s="83"/>
      <c r="AC50" s="83"/>
      <c r="AD50" s="83"/>
      <c r="AE50" s="126" t="s">
        <v>11</v>
      </c>
      <c r="AF50" s="127"/>
      <c r="AG50" s="128" t="str">
        <f>BM39</f>
        <v>Delmenhorster TB</v>
      </c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30"/>
      <c r="AS50" s="131">
        <f>BN39</f>
        <v>0</v>
      </c>
      <c r="AT50" s="132"/>
      <c r="AU50" s="133"/>
      <c r="AV50" s="127">
        <f>BO39</f>
        <v>0</v>
      </c>
      <c r="AW50" s="127"/>
      <c r="AX50" s="134" t="s">
        <v>22</v>
      </c>
      <c r="AY50" s="127">
        <f>BQ39</f>
        <v>0</v>
      </c>
      <c r="AZ50" s="127"/>
      <c r="BA50" s="135">
        <f>BR39</f>
        <v>0</v>
      </c>
      <c r="BB50" s="136"/>
      <c r="BC50" s="137"/>
      <c r="BD50" s="68"/>
      <c r="DL50" s="7"/>
    </row>
    <row r="51" spans="1:116" ht="12.75">
      <c r="A51" s="49"/>
      <c r="B51" s="126" t="s">
        <v>12</v>
      </c>
      <c r="C51" s="127"/>
      <c r="D51" s="128" t="str">
        <f>BM33</f>
        <v>VfL Wildeshausen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31">
        <f>BN33</f>
        <v>0</v>
      </c>
      <c r="Q51" s="132"/>
      <c r="R51" s="133"/>
      <c r="S51" s="127">
        <f>BO33</f>
        <v>0</v>
      </c>
      <c r="T51" s="127"/>
      <c r="U51" s="134" t="s">
        <v>22</v>
      </c>
      <c r="V51" s="127">
        <f>BQ33</f>
        <v>0</v>
      </c>
      <c r="W51" s="127"/>
      <c r="X51" s="135">
        <f>BR33</f>
        <v>0</v>
      </c>
      <c r="Y51" s="136"/>
      <c r="Z51" s="137"/>
      <c r="AA51" s="83"/>
      <c r="AB51" s="83"/>
      <c r="AC51" s="83"/>
      <c r="AD51" s="83"/>
      <c r="AE51" s="126" t="s">
        <v>12</v>
      </c>
      <c r="AF51" s="127"/>
      <c r="AG51" s="128" t="str">
        <f>BM40</f>
        <v>TuS Heidkrug</v>
      </c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131">
        <f>BN40</f>
        <v>0</v>
      </c>
      <c r="AT51" s="132"/>
      <c r="AU51" s="133"/>
      <c r="AV51" s="127">
        <f>BO40</f>
        <v>0</v>
      </c>
      <c r="AW51" s="127"/>
      <c r="AX51" s="134" t="s">
        <v>22</v>
      </c>
      <c r="AY51" s="127">
        <f>BQ40</f>
        <v>0</v>
      </c>
      <c r="AZ51" s="127"/>
      <c r="BA51" s="135">
        <f>BR40</f>
        <v>0</v>
      </c>
      <c r="BB51" s="136"/>
      <c r="BC51" s="137"/>
      <c r="BD51" s="68"/>
      <c r="DL51" s="7"/>
    </row>
    <row r="52" spans="1:116" ht="12.75">
      <c r="A52" s="49"/>
      <c r="B52" s="126" t="s">
        <v>13</v>
      </c>
      <c r="C52" s="127"/>
      <c r="D52" s="128" t="str">
        <f>BM34</f>
        <v>TSV Großenkneten II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31">
        <f>BN34</f>
        <v>0</v>
      </c>
      <c r="Q52" s="132"/>
      <c r="R52" s="133"/>
      <c r="S52" s="127">
        <f>BO34</f>
        <v>0</v>
      </c>
      <c r="T52" s="127"/>
      <c r="U52" s="134" t="s">
        <v>22</v>
      </c>
      <c r="V52" s="127">
        <f>BQ34</f>
        <v>0</v>
      </c>
      <c r="W52" s="127"/>
      <c r="X52" s="135">
        <f>BR34</f>
        <v>0</v>
      </c>
      <c r="Y52" s="136"/>
      <c r="Z52" s="137"/>
      <c r="AA52" s="83"/>
      <c r="AB52" s="83"/>
      <c r="AC52" s="83"/>
      <c r="AD52" s="83"/>
      <c r="AE52" s="126" t="s">
        <v>13</v>
      </c>
      <c r="AF52" s="127"/>
      <c r="AG52" s="128" t="str">
        <f>BM41</f>
        <v>TSV Großenkneten I</v>
      </c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131">
        <f>BN41</f>
        <v>0</v>
      </c>
      <c r="AT52" s="132"/>
      <c r="AU52" s="133"/>
      <c r="AV52" s="127">
        <f>BO41</f>
        <v>0</v>
      </c>
      <c r="AW52" s="127"/>
      <c r="AX52" s="134" t="s">
        <v>22</v>
      </c>
      <c r="AY52" s="127">
        <f>BQ41</f>
        <v>0</v>
      </c>
      <c r="AZ52" s="127"/>
      <c r="BA52" s="135">
        <f>BR41</f>
        <v>0</v>
      </c>
      <c r="BB52" s="136"/>
      <c r="BC52" s="137"/>
      <c r="BD52" s="68"/>
      <c r="DL52" s="7"/>
    </row>
    <row r="53" spans="1:116" ht="13.5" thickBot="1">
      <c r="A53" s="49"/>
      <c r="B53" s="138" t="s">
        <v>14</v>
      </c>
      <c r="C53" s="139"/>
      <c r="D53" s="140" t="str">
        <f>BM35</f>
        <v>FC Huntlosen I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143">
        <f>BN35</f>
        <v>0</v>
      </c>
      <c r="Q53" s="144"/>
      <c r="R53" s="145"/>
      <c r="S53" s="146">
        <f>BO35</f>
        <v>0</v>
      </c>
      <c r="T53" s="146"/>
      <c r="U53" s="147" t="s">
        <v>22</v>
      </c>
      <c r="V53" s="146">
        <f>BQ35</f>
        <v>0</v>
      </c>
      <c r="W53" s="146"/>
      <c r="X53" s="148">
        <f>BR35</f>
        <v>0</v>
      </c>
      <c r="Y53" s="149"/>
      <c r="Z53" s="150"/>
      <c r="AA53" s="83"/>
      <c r="AB53" s="83"/>
      <c r="AC53" s="83"/>
      <c r="AD53" s="83"/>
      <c r="AE53" s="138" t="s">
        <v>14</v>
      </c>
      <c r="AF53" s="139"/>
      <c r="AG53" s="140" t="str">
        <f>BM42</f>
        <v>FC Huntlosen II</v>
      </c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2"/>
      <c r="AS53" s="143">
        <f>BN42</f>
        <v>0</v>
      </c>
      <c r="AT53" s="144"/>
      <c r="AU53" s="145"/>
      <c r="AV53" s="146">
        <f>BO42</f>
        <v>0</v>
      </c>
      <c r="AW53" s="146"/>
      <c r="AX53" s="147" t="s">
        <v>22</v>
      </c>
      <c r="AY53" s="146">
        <f>BQ42</f>
        <v>0</v>
      </c>
      <c r="AZ53" s="146"/>
      <c r="BA53" s="148">
        <f>BR42</f>
        <v>0</v>
      </c>
      <c r="BB53" s="149"/>
      <c r="BC53" s="150"/>
      <c r="BD53" s="68"/>
      <c r="DL53" s="7"/>
    </row>
    <row r="54" spans="1:56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82"/>
    </row>
    <row r="55" spans="1:56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82"/>
    </row>
    <row r="56" spans="1:116" ht="33">
      <c r="A56" s="49"/>
      <c r="B56" s="51" t="str">
        <f>$A$2</f>
        <v>FC Huntlosen e.V.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68"/>
      <c r="DL56" s="7"/>
    </row>
    <row r="57" spans="1:116" ht="27">
      <c r="A57" s="49"/>
      <c r="B57" s="53" t="str">
        <f>$A$3</f>
        <v>1. Hunte-Hallen-Cup 2006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68"/>
      <c r="DL57" s="7"/>
    </row>
    <row r="58" spans="1:56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82"/>
    </row>
    <row r="59" spans="1:116" ht="12.75">
      <c r="A59" s="49"/>
      <c r="B59" s="69" t="s">
        <v>32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68"/>
      <c r="DL59" s="7"/>
    </row>
    <row r="60" spans="1:56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82"/>
    </row>
    <row r="61" spans="1:116" ht="15.75">
      <c r="A61" s="58"/>
      <c r="B61" s="58"/>
      <c r="C61" s="58"/>
      <c r="D61" s="58"/>
      <c r="E61" s="58"/>
      <c r="F61" s="58"/>
      <c r="G61" s="63" t="s">
        <v>3</v>
      </c>
      <c r="H61" s="64">
        <v>0.53125</v>
      </c>
      <c r="I61" s="64"/>
      <c r="J61" s="64"/>
      <c r="K61" s="64"/>
      <c r="L61" s="64"/>
      <c r="M61" s="50" t="s">
        <v>4</v>
      </c>
      <c r="N61" s="58"/>
      <c r="O61" s="58"/>
      <c r="P61" s="58"/>
      <c r="Q61" s="58"/>
      <c r="R61" s="58"/>
      <c r="S61" s="58"/>
      <c r="T61" s="63" t="s">
        <v>5</v>
      </c>
      <c r="U61" s="65">
        <v>1</v>
      </c>
      <c r="V61" s="65" t="s">
        <v>6</v>
      </c>
      <c r="W61" s="66" t="s">
        <v>35</v>
      </c>
      <c r="X61" s="67">
        <v>0.006944444444444444</v>
      </c>
      <c r="Y61" s="67"/>
      <c r="Z61" s="67"/>
      <c r="AA61" s="67"/>
      <c r="AB61" s="67"/>
      <c r="AC61" s="50" t="s">
        <v>7</v>
      </c>
      <c r="AD61" s="58"/>
      <c r="AE61" s="58"/>
      <c r="AF61" s="58"/>
      <c r="AG61" s="58"/>
      <c r="AH61" s="58"/>
      <c r="AI61" s="58"/>
      <c r="AJ61" s="58"/>
      <c r="AK61" s="63" t="s">
        <v>8</v>
      </c>
      <c r="AL61" s="67">
        <v>0.0006944444444444445</v>
      </c>
      <c r="AM61" s="67"/>
      <c r="AN61" s="67"/>
      <c r="AO61" s="67"/>
      <c r="AP61" s="67"/>
      <c r="AQ61" s="50" t="s">
        <v>7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DL61" s="7"/>
    </row>
    <row r="62" spans="1:116" ht="6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68"/>
      <c r="DL62" s="7"/>
    </row>
    <row r="63" spans="1:116" ht="3.75" customHeight="1" thickBo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68"/>
      <c r="BZ63" s="11"/>
      <c r="CA63" s="11"/>
      <c r="CB63" s="11"/>
      <c r="CC63" s="35"/>
      <c r="CD63" s="35"/>
      <c r="CE63" s="35"/>
      <c r="CF63" s="35"/>
      <c r="CG63" s="35"/>
      <c r="CH63" s="35"/>
      <c r="DL63" s="7"/>
    </row>
    <row r="64" spans="1:56" ht="19.5" customHeight="1" thickBot="1">
      <c r="A64" s="49"/>
      <c r="B64" s="36" t="s">
        <v>17</v>
      </c>
      <c r="C64" s="36"/>
      <c r="D64" s="36" t="s">
        <v>46</v>
      </c>
      <c r="E64" s="36"/>
      <c r="F64" s="36"/>
      <c r="G64" s="36" t="s">
        <v>53</v>
      </c>
      <c r="H64" s="36"/>
      <c r="I64" s="36"/>
      <c r="J64" s="36"/>
      <c r="K64" s="36"/>
      <c r="L64" s="36"/>
      <c r="M64" s="36"/>
      <c r="N64" s="36"/>
      <c r="O64" s="36" t="s">
        <v>33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 t="s">
        <v>24</v>
      </c>
      <c r="AX64" s="36"/>
      <c r="AY64" s="36"/>
      <c r="AZ64" s="36"/>
      <c r="BA64" s="36"/>
      <c r="BB64" s="36"/>
      <c r="BC64" s="36"/>
      <c r="BD64" s="82"/>
    </row>
    <row r="65" spans="1:56" ht="18" customHeight="1">
      <c r="A65" s="49"/>
      <c r="B65" s="151">
        <v>21</v>
      </c>
      <c r="C65" s="152"/>
      <c r="D65" s="153">
        <v>1</v>
      </c>
      <c r="E65" s="154"/>
      <c r="F65" s="154"/>
      <c r="G65" s="155">
        <v>0.53125</v>
      </c>
      <c r="H65" s="156"/>
      <c r="I65" s="156"/>
      <c r="J65" s="156"/>
      <c r="K65" s="156"/>
      <c r="L65" s="156"/>
      <c r="M65" s="156"/>
      <c r="N65" s="157"/>
      <c r="O65" s="158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92" t="s">
        <v>23</v>
      </c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60"/>
      <c r="AW65" s="161"/>
      <c r="AX65" s="162"/>
      <c r="AY65" s="162" t="s">
        <v>22</v>
      </c>
      <c r="AZ65" s="162"/>
      <c r="BA65" s="163"/>
      <c r="BB65" s="152"/>
      <c r="BC65" s="164"/>
      <c r="BD65" s="82"/>
    </row>
    <row r="66" spans="1:56" ht="12" customHeight="1" thickBot="1">
      <c r="A66" s="49"/>
      <c r="B66" s="165"/>
      <c r="C66" s="166"/>
      <c r="D66" s="167"/>
      <c r="E66" s="168"/>
      <c r="F66" s="168"/>
      <c r="G66" s="169"/>
      <c r="H66" s="170"/>
      <c r="I66" s="170"/>
      <c r="J66" s="170"/>
      <c r="K66" s="170"/>
      <c r="L66" s="170"/>
      <c r="M66" s="170"/>
      <c r="N66" s="171"/>
      <c r="O66" s="172" t="s">
        <v>54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4"/>
      <c r="AF66" s="173" t="s">
        <v>55</v>
      </c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5"/>
      <c r="AW66" s="176"/>
      <c r="AX66" s="107"/>
      <c r="AY66" s="107"/>
      <c r="AZ66" s="107"/>
      <c r="BA66" s="109"/>
      <c r="BB66" s="166"/>
      <c r="BC66" s="177"/>
      <c r="BD66" s="82"/>
    </row>
    <row r="67" spans="1:56" ht="3.75" customHeight="1" thickBo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82"/>
    </row>
    <row r="68" spans="1:56" ht="19.5" customHeight="1" thickBot="1">
      <c r="A68" s="49"/>
      <c r="B68" s="36" t="s">
        <v>17</v>
      </c>
      <c r="C68" s="36"/>
      <c r="D68" s="36" t="s">
        <v>46</v>
      </c>
      <c r="E68" s="36"/>
      <c r="F68" s="36"/>
      <c r="G68" s="36" t="s">
        <v>53</v>
      </c>
      <c r="H68" s="36"/>
      <c r="I68" s="36"/>
      <c r="J68" s="36"/>
      <c r="K68" s="36"/>
      <c r="L68" s="36"/>
      <c r="M68" s="36"/>
      <c r="N68" s="36"/>
      <c r="O68" s="36" t="s">
        <v>34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 t="s">
        <v>24</v>
      </c>
      <c r="AX68" s="36"/>
      <c r="AY68" s="36"/>
      <c r="AZ68" s="36"/>
      <c r="BA68" s="36"/>
      <c r="BB68" s="36"/>
      <c r="BC68" s="36"/>
      <c r="BD68" s="82"/>
    </row>
    <row r="69" spans="1:56" ht="18" customHeight="1">
      <c r="A69" s="49"/>
      <c r="B69" s="151">
        <v>22</v>
      </c>
      <c r="C69" s="152"/>
      <c r="D69" s="153">
        <v>1</v>
      </c>
      <c r="E69" s="154"/>
      <c r="F69" s="154"/>
      <c r="G69" s="155">
        <v>0.5388888888888889</v>
      </c>
      <c r="H69" s="156"/>
      <c r="I69" s="156"/>
      <c r="J69" s="156"/>
      <c r="K69" s="156"/>
      <c r="L69" s="156"/>
      <c r="M69" s="156"/>
      <c r="N69" s="157"/>
      <c r="O69" s="158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92" t="s">
        <v>23</v>
      </c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  <c r="AW69" s="161"/>
      <c r="AX69" s="162"/>
      <c r="AY69" s="162" t="s">
        <v>22</v>
      </c>
      <c r="AZ69" s="162"/>
      <c r="BA69" s="163"/>
      <c r="BB69" s="152"/>
      <c r="BC69" s="164"/>
      <c r="BD69" s="82"/>
    </row>
    <row r="70" spans="1:56" ht="12" customHeight="1" thickBot="1">
      <c r="A70" s="49"/>
      <c r="B70" s="165"/>
      <c r="C70" s="166"/>
      <c r="D70" s="167"/>
      <c r="E70" s="168"/>
      <c r="F70" s="168"/>
      <c r="G70" s="169"/>
      <c r="H70" s="170"/>
      <c r="I70" s="170"/>
      <c r="J70" s="170"/>
      <c r="K70" s="170"/>
      <c r="L70" s="170"/>
      <c r="M70" s="170"/>
      <c r="N70" s="171"/>
      <c r="O70" s="172" t="s">
        <v>56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4"/>
      <c r="AF70" s="173" t="s">
        <v>57</v>
      </c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5"/>
      <c r="AW70" s="176"/>
      <c r="AX70" s="107"/>
      <c r="AY70" s="107"/>
      <c r="AZ70" s="107"/>
      <c r="BA70" s="109"/>
      <c r="BB70" s="166"/>
      <c r="BC70" s="177"/>
      <c r="BD70" s="82"/>
    </row>
    <row r="71" spans="1:5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82"/>
    </row>
    <row r="72" spans="1:73" ht="12.75">
      <c r="A72" s="49"/>
      <c r="B72" s="69" t="s">
        <v>52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82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56" ht="8.25" customHeight="1" thickBo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82"/>
    </row>
    <row r="74" spans="1:56" ht="25.5" customHeight="1">
      <c r="A74" s="49"/>
      <c r="B74" s="49"/>
      <c r="C74" s="49"/>
      <c r="D74" s="49"/>
      <c r="E74" s="49"/>
      <c r="F74" s="49"/>
      <c r="G74" s="49"/>
      <c r="H74" s="49"/>
      <c r="I74" s="178" t="s">
        <v>10</v>
      </c>
      <c r="J74" s="179"/>
      <c r="K74" s="179"/>
      <c r="L74" s="180"/>
      <c r="M74" s="181" t="str">
        <f>IF(ISBLANK($AZ$69)," ",IF($AW$69&gt;$AZ$69,$O$69,IF($AZ$69&gt;$AW$69,$AF$69)))</f>
        <v> </v>
      </c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2"/>
      <c r="AW74" s="49"/>
      <c r="AX74" s="49"/>
      <c r="AY74" s="49"/>
      <c r="AZ74" s="49"/>
      <c r="BA74" s="49"/>
      <c r="BB74" s="49"/>
      <c r="BC74" s="49"/>
      <c r="BD74" s="82"/>
    </row>
    <row r="75" spans="1:56" ht="25.5" customHeight="1">
      <c r="A75" s="49"/>
      <c r="B75" s="49"/>
      <c r="C75" s="49"/>
      <c r="D75" s="49"/>
      <c r="E75" s="49"/>
      <c r="F75" s="49"/>
      <c r="G75" s="49"/>
      <c r="H75" s="49"/>
      <c r="I75" s="183" t="s">
        <v>11</v>
      </c>
      <c r="J75" s="184"/>
      <c r="K75" s="184"/>
      <c r="L75" s="185"/>
      <c r="M75" s="186" t="str">
        <f>IF(ISBLANK($AZ$69)," ",IF($AW$69&lt;$AZ$69,$O$69,IF($AZ$69&lt;$AW$69,$AF$69)))</f>
        <v> </v>
      </c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7"/>
      <c r="AW75" s="49"/>
      <c r="AX75" s="49"/>
      <c r="AY75" s="49"/>
      <c r="AZ75" s="49"/>
      <c r="BA75" s="49"/>
      <c r="BB75" s="49"/>
      <c r="BC75" s="49"/>
      <c r="BD75" s="82"/>
    </row>
    <row r="76" spans="1:56" ht="25.5" customHeight="1">
      <c r="A76" s="49"/>
      <c r="B76" s="49"/>
      <c r="C76" s="49"/>
      <c r="D76" s="49"/>
      <c r="E76" s="49"/>
      <c r="F76" s="49"/>
      <c r="G76" s="49"/>
      <c r="H76" s="49"/>
      <c r="I76" s="183" t="s">
        <v>12</v>
      </c>
      <c r="J76" s="184"/>
      <c r="K76" s="184"/>
      <c r="L76" s="185"/>
      <c r="M76" s="186" t="str">
        <f>IF(ISBLANK($AZ$65)," ",IF($AW$65&gt;$AZ$65,$O$65,IF($AZ$65&gt;$AW$65,$AF$65)))</f>
        <v> </v>
      </c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7"/>
      <c r="AW76" s="49"/>
      <c r="AX76" s="49"/>
      <c r="AY76" s="49"/>
      <c r="AZ76" s="49"/>
      <c r="BA76" s="49"/>
      <c r="BB76" s="49"/>
      <c r="BC76" s="49"/>
      <c r="BD76" s="82"/>
    </row>
    <row r="77" spans="1:56" ht="25.5" customHeight="1">
      <c r="A77" s="49"/>
      <c r="B77" s="49"/>
      <c r="C77" s="49"/>
      <c r="D77" s="49"/>
      <c r="E77" s="49"/>
      <c r="F77" s="49"/>
      <c r="G77" s="49"/>
      <c r="H77" s="49"/>
      <c r="I77" s="183" t="s">
        <v>13</v>
      </c>
      <c r="J77" s="184"/>
      <c r="K77" s="184"/>
      <c r="L77" s="185"/>
      <c r="M77" s="186" t="str">
        <f>IF(ISBLANK($AZ$65)," ",IF($AW$65&lt;$AZ$65,$O$65,IF($AZ$65&lt;$AW$65,$AF$65)))</f>
        <v> </v>
      </c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7"/>
      <c r="AW77" s="49"/>
      <c r="AX77" s="49"/>
      <c r="AY77" s="49"/>
      <c r="AZ77" s="49"/>
      <c r="BA77" s="49"/>
      <c r="BB77" s="49"/>
      <c r="BC77" s="49"/>
      <c r="BD77" s="82"/>
    </row>
    <row r="78" spans="1:56" ht="25.5" customHeight="1">
      <c r="A78" s="49"/>
      <c r="B78" s="49"/>
      <c r="C78" s="49"/>
      <c r="D78" s="49"/>
      <c r="E78" s="49"/>
      <c r="F78" s="49"/>
      <c r="G78" s="49"/>
      <c r="H78" s="49"/>
      <c r="I78" s="183" t="s">
        <v>14</v>
      </c>
      <c r="J78" s="184"/>
      <c r="K78" s="184"/>
      <c r="L78" s="185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7"/>
      <c r="AW78" s="49"/>
      <c r="AX78" s="49"/>
      <c r="AY78" s="49"/>
      <c r="AZ78" s="49"/>
      <c r="BA78" s="49"/>
      <c r="BB78" s="49"/>
      <c r="BC78" s="49"/>
      <c r="BD78" s="82"/>
    </row>
    <row r="79" spans="1:56" ht="25.5" customHeight="1">
      <c r="A79" s="49"/>
      <c r="B79" s="49"/>
      <c r="C79" s="49"/>
      <c r="D79" s="49"/>
      <c r="E79" s="49"/>
      <c r="F79" s="49"/>
      <c r="G79" s="49"/>
      <c r="H79" s="49"/>
      <c r="I79" s="183" t="s">
        <v>47</v>
      </c>
      <c r="J79" s="184"/>
      <c r="K79" s="184"/>
      <c r="L79" s="185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7"/>
      <c r="AW79" s="49"/>
      <c r="AX79" s="49"/>
      <c r="AY79" s="49"/>
      <c r="AZ79" s="49"/>
      <c r="BA79" s="49"/>
      <c r="BB79" s="49"/>
      <c r="BC79" s="49"/>
      <c r="BD79" s="82"/>
    </row>
    <row r="80" spans="1:56" ht="25.5" customHeight="1">
      <c r="A80" s="49"/>
      <c r="B80" s="49"/>
      <c r="C80" s="49"/>
      <c r="D80" s="49"/>
      <c r="E80" s="49"/>
      <c r="F80" s="49"/>
      <c r="G80" s="49"/>
      <c r="H80" s="49"/>
      <c r="I80" s="183" t="s">
        <v>48</v>
      </c>
      <c r="J80" s="184"/>
      <c r="K80" s="184"/>
      <c r="L80" s="185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7"/>
      <c r="AW80" s="49"/>
      <c r="AX80" s="49"/>
      <c r="AY80" s="49"/>
      <c r="AZ80" s="49"/>
      <c r="BA80" s="49"/>
      <c r="BB80" s="49"/>
      <c r="BC80" s="49"/>
      <c r="BD80" s="82"/>
    </row>
    <row r="81" spans="1:56" ht="25.5" customHeight="1">
      <c r="A81" s="49"/>
      <c r="B81" s="49"/>
      <c r="C81" s="49"/>
      <c r="D81" s="49"/>
      <c r="E81" s="49"/>
      <c r="F81" s="49"/>
      <c r="G81" s="49"/>
      <c r="H81" s="49"/>
      <c r="I81" s="183" t="s">
        <v>49</v>
      </c>
      <c r="J81" s="184"/>
      <c r="K81" s="184"/>
      <c r="L81" s="185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7"/>
      <c r="AW81" s="49"/>
      <c r="AX81" s="49"/>
      <c r="AY81" s="49"/>
      <c r="AZ81" s="49"/>
      <c r="BA81" s="49"/>
      <c r="BB81" s="49"/>
      <c r="BC81" s="49"/>
      <c r="BD81" s="82"/>
    </row>
    <row r="82" spans="1:56" ht="25.5" customHeight="1">
      <c r="A82" s="49"/>
      <c r="B82" s="49"/>
      <c r="C82" s="49"/>
      <c r="D82" s="49"/>
      <c r="E82" s="49"/>
      <c r="F82" s="49"/>
      <c r="G82" s="49"/>
      <c r="H82" s="49"/>
      <c r="I82" s="183" t="s">
        <v>50</v>
      </c>
      <c r="J82" s="184"/>
      <c r="K82" s="184"/>
      <c r="L82" s="185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7"/>
      <c r="AW82" s="49"/>
      <c r="AX82" s="49"/>
      <c r="AY82" s="49"/>
      <c r="AZ82" s="49"/>
      <c r="BA82" s="49"/>
      <c r="BB82" s="49"/>
      <c r="BC82" s="49"/>
      <c r="BD82" s="82"/>
    </row>
    <row r="83" spans="1:56" ht="25.5" customHeight="1" thickBot="1">
      <c r="A83" s="49"/>
      <c r="B83" s="49"/>
      <c r="C83" s="49"/>
      <c r="D83" s="49"/>
      <c r="E83" s="49"/>
      <c r="F83" s="49"/>
      <c r="G83" s="49"/>
      <c r="H83" s="49"/>
      <c r="I83" s="188" t="s">
        <v>51</v>
      </c>
      <c r="J83" s="189"/>
      <c r="K83" s="189"/>
      <c r="L83" s="190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2"/>
      <c r="AW83" s="49"/>
      <c r="AX83" s="49"/>
      <c r="AY83" s="49"/>
      <c r="AZ83" s="49"/>
      <c r="BA83" s="49"/>
      <c r="BB83" s="49"/>
      <c r="BC83" s="49"/>
      <c r="BD83" s="82"/>
    </row>
    <row r="84" spans="1:5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82"/>
    </row>
  </sheetData>
  <mergeCells count="347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2007-02-12T17:24:33Z</cp:lastPrinted>
  <dcterms:created xsi:type="dcterms:W3CDTF">2002-02-21T07:48:38Z</dcterms:created>
  <dcterms:modified xsi:type="dcterms:W3CDTF">2007-02-12T17:25:17Z</dcterms:modified>
  <cp:category/>
  <cp:version/>
  <cp:contentType/>
  <cp:contentStatus/>
</cp:coreProperties>
</file>