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<sst xmlns="http://schemas.openxmlformats.org/spreadsheetml/2006/main" count="238" uniqueCount="78">
  <si>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</si>
  <si>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</si>
  <si>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</si>
  <si>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</si>
  <si>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</si>
  <si>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</si>
  <si>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</si>
  <si>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</si>
  <si>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</si>
  <si>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</si>
  <si>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</si>
  <si>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</si>
  <si>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</si>
  <si>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</si>
  <si>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</si>
  <si>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</si>
  <si>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</si>
  <si>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</si>
  <si>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</si>
  <si>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</si>
  <si>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</si>
  <si>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</si>
  <si>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</si>
  <si>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</si>
  <si>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</si>
  <si>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</si>
  <si>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</si>
  <si>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</si>
  <si>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</si>
  <si>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</si>
  <si>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</si>
  <si>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</si>
  <si>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</si>
  <si>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</si>
  <si>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</si>
  <si>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</si>
  <si>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</si>
  <si>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</si>
  <si>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</si>
  <si>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</si>
  <si>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</si>
  <si>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</si>
  <si>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</si>
  <si>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</si>
  <si>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</si>
  <si>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</si>
  <si>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</si>
  <si>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</si>
  <si>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</si>
  <si>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</si>
  <si>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</si>
  <si>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</si>
  <si>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</si>
  <si>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</si>
  <si>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</si>
  <si>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</si>
  <si>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</si>
  <si>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</si>
  <si>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</si>
  <si>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</si>
  <si>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7. Hunte-Hallen-Cup 2013</t>
  </si>
  <si>
    <r>
      <t xml:space="preserve">Fußball Hallenturnier für - C </t>
    </r>
    <r>
      <rPr>
        <b/>
        <sz val="12"/>
        <rFont val="Arial"/>
        <family val="2"/>
      </rPr>
      <t>- Mädchen</t>
    </r>
    <r>
      <rPr>
        <sz val="12"/>
        <rFont val="Arial"/>
        <family val="2"/>
      </rPr>
      <t xml:space="preserve"> - Mannschaften </t>
    </r>
  </si>
  <si>
    <t>Sonntag</t>
  </si>
  <si>
    <t>FC Ohmstede</t>
  </si>
  <si>
    <t>FC Oberneuland</t>
  </si>
  <si>
    <t>TuS Heidkrug</t>
  </si>
  <si>
    <t>BW Lohne</t>
  </si>
  <si>
    <t>Post SV Oldenburg</t>
  </si>
  <si>
    <t>SuS Timmel</t>
  </si>
  <si>
    <t xml:space="preserve">FC Huntlosen </t>
  </si>
  <si>
    <t xml:space="preserve">SG DHI Harpstedt </t>
  </si>
  <si>
    <t>RW Visbek</t>
  </si>
  <si>
    <t>SVE Wildenloh</t>
  </si>
  <si>
    <t>BTW: Julia Salemon FC Oberneuland</t>
  </si>
  <si>
    <t>TSK: Julia Reske 1 FC Ohmstede 6 Treffer</t>
  </si>
  <si>
    <t>SUSTimmel</t>
  </si>
  <si>
    <t>FC Huntlosen</t>
  </si>
  <si>
    <t>SGDHI Harpstedt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</si>
</sst>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45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0" borderId="33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6" fillId="20" borderId="35" xfId="0" applyFont="1" applyFill="1" applyBorder="1" applyAlignment="1">
      <alignment vertical="center"/>
    </xf>
    <xf numFmtId="0" fontId="6" fillId="20" borderId="30" xfId="0" applyFont="1" applyFill="1" applyBorder="1" applyAlignment="1">
      <alignment vertical="center"/>
    </xf>
    <xf numFmtId="0" fontId="6" fillId="20" borderId="35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>
      <alignment horizontal="left" shrinkToFit="1"/>
    </xf>
    <xf numFmtId="0" fontId="5" fillId="0" borderId="4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2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58">
      <selection activeCell="AW71" sqref="AW7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26" t="s">
        <v>61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81" t="s">
        <v>62</v>
      </c>
      <c r="N6" s="81"/>
      <c r="O6" s="81"/>
      <c r="P6" s="81"/>
      <c r="Q6" s="81"/>
      <c r="R6" s="81"/>
      <c r="S6" s="81"/>
      <c r="T6" s="81"/>
      <c r="U6" s="2" t="s">
        <v>1</v>
      </c>
      <c r="Y6" s="82">
        <v>41294</v>
      </c>
      <c r="Z6" s="82"/>
      <c r="AA6" s="82"/>
      <c r="AB6" s="82"/>
      <c r="AC6" s="82"/>
      <c r="AD6" s="82"/>
      <c r="AE6" s="82"/>
      <c r="AF6" s="82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83" t="s">
        <v>58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69">
        <v>0.5833333333333334</v>
      </c>
      <c r="I10" s="69"/>
      <c r="J10" s="69"/>
      <c r="K10" s="69"/>
      <c r="L10" s="69"/>
      <c r="M10" s="7" t="s">
        <v>3</v>
      </c>
      <c r="T10" s="6" t="s">
        <v>4</v>
      </c>
      <c r="U10" s="84">
        <v>1</v>
      </c>
      <c r="V10" s="84" t="s">
        <v>5</v>
      </c>
      <c r="W10" s="25" t="s">
        <v>34</v>
      </c>
      <c r="X10" s="60">
        <v>0.006944444444444444</v>
      </c>
      <c r="Y10" s="60"/>
      <c r="Z10" s="60"/>
      <c r="AA10" s="60"/>
      <c r="AB10" s="60"/>
      <c r="AC10" s="7" t="s">
        <v>6</v>
      </c>
      <c r="AK10" s="6" t="s">
        <v>7</v>
      </c>
      <c r="AL10" s="60">
        <v>0.0006944444444444445</v>
      </c>
      <c r="AM10" s="60"/>
      <c r="AN10" s="60"/>
      <c r="AO10" s="60"/>
      <c r="AP10" s="60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85" t="s">
        <v>14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7"/>
      <c r="AE15" s="85" t="s">
        <v>15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7"/>
      <c r="BD15" s="21"/>
      <c r="DL15" s="21"/>
    </row>
    <row r="16" spans="2:116" ht="15">
      <c r="B16" s="90" t="s">
        <v>9</v>
      </c>
      <c r="C16" s="91"/>
      <c r="D16" s="157" t="s">
        <v>66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E16" s="90" t="s">
        <v>9</v>
      </c>
      <c r="AF16" s="91"/>
      <c r="AG16" s="157" t="s">
        <v>70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  <c r="BD16" s="21"/>
      <c r="DL16" s="21"/>
    </row>
    <row r="17" spans="2:116" ht="15">
      <c r="B17" s="92" t="s">
        <v>10</v>
      </c>
      <c r="C17" s="93"/>
      <c r="D17" s="159" t="s">
        <v>63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E17" s="92" t="s">
        <v>10</v>
      </c>
      <c r="AF17" s="93"/>
      <c r="AG17" s="159" t="s">
        <v>71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60"/>
      <c r="BD17" s="21"/>
      <c r="DL17" s="21"/>
    </row>
    <row r="18" spans="2:116" ht="15">
      <c r="B18" s="92" t="s">
        <v>11</v>
      </c>
      <c r="C18" s="93"/>
      <c r="D18" s="159" t="s">
        <v>64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E18" s="92" t="s">
        <v>11</v>
      </c>
      <c r="AF18" s="93"/>
      <c r="AG18" s="159" t="s">
        <v>72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60"/>
      <c r="BD18" s="21"/>
      <c r="DL18" s="21"/>
    </row>
    <row r="19" spans="2:116" ht="15">
      <c r="B19" s="92" t="s">
        <v>12</v>
      </c>
      <c r="C19" s="93"/>
      <c r="D19" s="159" t="s">
        <v>65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E19" s="92" t="s">
        <v>12</v>
      </c>
      <c r="AF19" s="93"/>
      <c r="AG19" s="159" t="s">
        <v>67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60"/>
      <c r="BD19" s="21"/>
      <c r="DL19" s="21"/>
    </row>
    <row r="20" spans="2:116" ht="15.75" thickBot="1">
      <c r="B20" s="88" t="s">
        <v>13</v>
      </c>
      <c r="C20" s="89"/>
      <c r="D20" s="161" t="s">
        <v>68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E20" s="88" t="s">
        <v>13</v>
      </c>
      <c r="AF20" s="89"/>
      <c r="AG20" s="161" t="s">
        <v>69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2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94" t="s">
        <v>16</v>
      </c>
      <c r="C24" s="95"/>
      <c r="D24" s="98" t="s">
        <v>45</v>
      </c>
      <c r="E24" s="99"/>
      <c r="F24" s="100"/>
      <c r="G24" s="98" t="s">
        <v>17</v>
      </c>
      <c r="H24" s="99"/>
      <c r="I24" s="100"/>
      <c r="J24" s="98" t="s">
        <v>19</v>
      </c>
      <c r="K24" s="99"/>
      <c r="L24" s="99"/>
      <c r="M24" s="99"/>
      <c r="N24" s="100"/>
      <c r="O24" s="98" t="s">
        <v>20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8" t="s">
        <v>23</v>
      </c>
      <c r="AX24" s="99"/>
      <c r="AY24" s="99"/>
      <c r="AZ24" s="99"/>
      <c r="BA24" s="100"/>
      <c r="BB24" s="96" t="s">
        <v>59</v>
      </c>
      <c r="BC24" s="97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3">
        <v>1</v>
      </c>
      <c r="C25" s="164"/>
      <c r="D25" s="164">
        <v>1</v>
      </c>
      <c r="E25" s="164"/>
      <c r="F25" s="164"/>
      <c r="G25" s="164" t="s">
        <v>18</v>
      </c>
      <c r="H25" s="164"/>
      <c r="I25" s="164"/>
      <c r="J25" s="165">
        <f>$H$10</f>
        <v>0.5833333333333334</v>
      </c>
      <c r="K25" s="165"/>
      <c r="L25" s="165"/>
      <c r="M25" s="165"/>
      <c r="N25" s="166"/>
      <c r="O25" s="167" t="str">
        <f>D16</f>
        <v>BW Lohne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 t="s">
        <v>22</v>
      </c>
      <c r="AF25" s="168" t="str">
        <f>D17</f>
        <v>FC Ohmstede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70"/>
      <c r="AW25" s="171">
        <v>0</v>
      </c>
      <c r="AX25" s="172"/>
      <c r="AY25" s="169" t="s">
        <v>21</v>
      </c>
      <c r="AZ25" s="172">
        <v>4</v>
      </c>
      <c r="BA25" s="173"/>
      <c r="BB25" s="171" t="s">
        <v>36</v>
      </c>
      <c r="BC25" s="174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5">
        <v>2</v>
      </c>
      <c r="C26" s="176"/>
      <c r="D26" s="176">
        <v>1</v>
      </c>
      <c r="E26" s="176"/>
      <c r="F26" s="176"/>
      <c r="G26" s="176" t="s">
        <v>18</v>
      </c>
      <c r="H26" s="176"/>
      <c r="I26" s="176"/>
      <c r="J26" s="177">
        <v>0.5909722222222222</v>
      </c>
      <c r="K26" s="177"/>
      <c r="L26" s="177"/>
      <c r="M26" s="177"/>
      <c r="N26" s="178"/>
      <c r="O26" s="179" t="str">
        <f>D19</f>
        <v>TuS Heidkrug</v>
      </c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 t="s">
        <v>22</v>
      </c>
      <c r="AF26" s="180" t="str">
        <f>D18</f>
        <v>FC Oberneuland</v>
      </c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2"/>
      <c r="AW26" s="183">
        <v>0</v>
      </c>
      <c r="AX26" s="184"/>
      <c r="AY26" s="181" t="s">
        <v>21</v>
      </c>
      <c r="AZ26" s="184">
        <v>2</v>
      </c>
      <c r="BA26" s="185"/>
      <c r="BB26" s="183" t="s">
        <v>38</v>
      </c>
      <c r="BC26" s="186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3">
        <v>3</v>
      </c>
      <c r="C27" s="164"/>
      <c r="D27" s="164">
        <v>1</v>
      </c>
      <c r="E27" s="164"/>
      <c r="F27" s="164"/>
      <c r="G27" s="164" t="s">
        <v>24</v>
      </c>
      <c r="H27" s="164"/>
      <c r="I27" s="164"/>
      <c r="J27" s="165">
        <f aca="true" t="shared" si="2" ref="J27:J44">J26+$U$10*$X$10+$AL$10</f>
        <v>0.5986111111111111</v>
      </c>
      <c r="K27" s="165"/>
      <c r="L27" s="165"/>
      <c r="M27" s="165"/>
      <c r="N27" s="166"/>
      <c r="O27" s="167" t="str">
        <f>AG16</f>
        <v>SG DHI Harpstedt 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9" t="s">
        <v>22</v>
      </c>
      <c r="AF27" s="168" t="str">
        <f>AG17</f>
        <v>RW Visbek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70"/>
      <c r="AW27" s="171">
        <v>0</v>
      </c>
      <c r="AX27" s="172"/>
      <c r="AY27" s="169" t="s">
        <v>21</v>
      </c>
      <c r="AZ27" s="172">
        <v>3</v>
      </c>
      <c r="BA27" s="173"/>
      <c r="BB27" s="171" t="s">
        <v>35</v>
      </c>
      <c r="BC27" s="174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75">
        <v>4</v>
      </c>
      <c r="C28" s="176"/>
      <c r="D28" s="176">
        <v>1</v>
      </c>
      <c r="E28" s="176"/>
      <c r="F28" s="176"/>
      <c r="G28" s="176" t="s">
        <v>24</v>
      </c>
      <c r="H28" s="176"/>
      <c r="I28" s="176"/>
      <c r="J28" s="177">
        <f t="shared" si="2"/>
        <v>0.60625</v>
      </c>
      <c r="K28" s="177"/>
      <c r="L28" s="177"/>
      <c r="M28" s="177"/>
      <c r="N28" s="178"/>
      <c r="O28" s="179" t="str">
        <f>AG19</f>
        <v>Post SV Oldenburg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1" t="s">
        <v>22</v>
      </c>
      <c r="AF28" s="180" t="str">
        <f>AG18</f>
        <v>SVE Wildenloh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2"/>
      <c r="AW28" s="183">
        <v>1</v>
      </c>
      <c r="AX28" s="184"/>
      <c r="AY28" s="181" t="s">
        <v>21</v>
      </c>
      <c r="AZ28" s="184">
        <v>3</v>
      </c>
      <c r="BA28" s="185"/>
      <c r="BB28" s="183" t="s">
        <v>37</v>
      </c>
      <c r="BC28" s="186"/>
      <c r="BD28" s="23"/>
      <c r="BE28" s="37"/>
      <c r="BF28" s="42">
        <f t="shared" si="0"/>
        <v>0</v>
      </c>
      <c r="BG28" s="42" t="s">
        <v>21</v>
      </c>
      <c r="BH28" s="42">
        <f t="shared" si="1"/>
        <v>3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3">
        <v>5</v>
      </c>
      <c r="C29" s="164"/>
      <c r="D29" s="164">
        <v>1</v>
      </c>
      <c r="E29" s="164"/>
      <c r="F29" s="164"/>
      <c r="G29" s="164" t="s">
        <v>18</v>
      </c>
      <c r="H29" s="164"/>
      <c r="I29" s="164"/>
      <c r="J29" s="165">
        <f t="shared" si="2"/>
        <v>0.6138888888888888</v>
      </c>
      <c r="K29" s="165"/>
      <c r="L29" s="165"/>
      <c r="M29" s="165"/>
      <c r="N29" s="166"/>
      <c r="O29" s="167" t="str">
        <f>D20</f>
        <v>SuS Timmel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 t="s">
        <v>22</v>
      </c>
      <c r="AF29" s="168" t="str">
        <f>D16</f>
        <v>BW Lohne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70"/>
      <c r="AW29" s="171">
        <v>8</v>
      </c>
      <c r="AX29" s="172"/>
      <c r="AY29" s="169" t="s">
        <v>21</v>
      </c>
      <c r="AZ29" s="172">
        <v>0</v>
      </c>
      <c r="BA29" s="173"/>
      <c r="BB29" s="171" t="s">
        <v>40</v>
      </c>
      <c r="BC29" s="174"/>
      <c r="BD29" s="23"/>
      <c r="BE29" s="37"/>
      <c r="BF29" s="42">
        <f t="shared" si="0"/>
        <v>3</v>
      </c>
      <c r="BG29" s="42" t="s">
        <v>21</v>
      </c>
      <c r="BH29" s="42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5">
        <v>6</v>
      </c>
      <c r="C30" s="176"/>
      <c r="D30" s="176">
        <v>1</v>
      </c>
      <c r="E30" s="176"/>
      <c r="F30" s="176"/>
      <c r="G30" s="176" t="s">
        <v>18</v>
      </c>
      <c r="H30" s="176"/>
      <c r="I30" s="176"/>
      <c r="J30" s="177">
        <f t="shared" si="2"/>
        <v>0.6215277777777777</v>
      </c>
      <c r="K30" s="177"/>
      <c r="L30" s="177"/>
      <c r="M30" s="177"/>
      <c r="N30" s="178"/>
      <c r="O30" s="179" t="str">
        <f>D17</f>
        <v>FC Ohmstede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 t="s">
        <v>22</v>
      </c>
      <c r="AF30" s="180" t="str">
        <f>D19</f>
        <v>TuS Heidkrug</v>
      </c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2"/>
      <c r="AW30" s="183">
        <v>4</v>
      </c>
      <c r="AX30" s="184"/>
      <c r="AY30" s="181" t="s">
        <v>21</v>
      </c>
      <c r="AZ30" s="184">
        <v>1</v>
      </c>
      <c r="BA30" s="185"/>
      <c r="BB30" s="183" t="s">
        <v>42</v>
      </c>
      <c r="BC30" s="186"/>
      <c r="BD30" s="23"/>
      <c r="BE30" s="37"/>
      <c r="BF30" s="42">
        <f t="shared" si="0"/>
        <v>3</v>
      </c>
      <c r="BG30" s="42" t="s">
        <v>21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3">
        <v>7</v>
      </c>
      <c r="C31" s="164"/>
      <c r="D31" s="164">
        <v>1</v>
      </c>
      <c r="E31" s="164"/>
      <c r="F31" s="164"/>
      <c r="G31" s="164" t="s">
        <v>24</v>
      </c>
      <c r="H31" s="164"/>
      <c r="I31" s="164"/>
      <c r="J31" s="165">
        <f t="shared" si="2"/>
        <v>0.6291666666666665</v>
      </c>
      <c r="K31" s="165"/>
      <c r="L31" s="165"/>
      <c r="M31" s="165"/>
      <c r="N31" s="166"/>
      <c r="O31" s="167" t="str">
        <f>AG20</f>
        <v>FC Huntlosen 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 t="s">
        <v>22</v>
      </c>
      <c r="AF31" s="168" t="str">
        <f>AG16</f>
        <v>SG DHI Harpstedt 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70"/>
      <c r="AW31" s="171">
        <v>2</v>
      </c>
      <c r="AX31" s="172"/>
      <c r="AY31" s="169" t="s">
        <v>21</v>
      </c>
      <c r="AZ31" s="172">
        <v>1</v>
      </c>
      <c r="BA31" s="173"/>
      <c r="BB31" s="171" t="s">
        <v>39</v>
      </c>
      <c r="BC31" s="174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$D$20</f>
        <v>SuS Timmel</v>
      </c>
      <c r="BN31" s="46">
        <f>SUM($BF$29+$BH$33+$BF$38+$BH$42)</f>
        <v>12</v>
      </c>
      <c r="BO31" s="46">
        <f>SUM($AW$29+$AZ$33+$AW$38+$AZ$42)</f>
        <v>18</v>
      </c>
      <c r="BP31" s="47" t="s">
        <v>21</v>
      </c>
      <c r="BQ31" s="46">
        <f>SUM($AZ$29+$AW$33+$AZ$38+$AW$42)</f>
        <v>1</v>
      </c>
      <c r="BR31" s="46">
        <f>SUM(BO31-BQ31)</f>
        <v>17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5">
        <v>8</v>
      </c>
      <c r="C32" s="176"/>
      <c r="D32" s="176">
        <v>1</v>
      </c>
      <c r="E32" s="176"/>
      <c r="F32" s="176"/>
      <c r="G32" s="176" t="s">
        <v>24</v>
      </c>
      <c r="H32" s="176"/>
      <c r="I32" s="176"/>
      <c r="J32" s="177">
        <f t="shared" si="2"/>
        <v>0.6368055555555554</v>
      </c>
      <c r="K32" s="177"/>
      <c r="L32" s="177"/>
      <c r="M32" s="177"/>
      <c r="N32" s="178"/>
      <c r="O32" s="179" t="str">
        <f>AG17</f>
        <v>RW Visbek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 t="s">
        <v>22</v>
      </c>
      <c r="AF32" s="180" t="str">
        <f>AG19</f>
        <v>Post SV Oldenburg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2"/>
      <c r="AW32" s="183">
        <v>0</v>
      </c>
      <c r="AX32" s="184"/>
      <c r="AY32" s="181" t="s">
        <v>21</v>
      </c>
      <c r="AZ32" s="184">
        <v>1</v>
      </c>
      <c r="BA32" s="185"/>
      <c r="BB32" s="183" t="s">
        <v>41</v>
      </c>
      <c r="BC32" s="186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$D$17</f>
        <v>FC Ohmstede</v>
      </c>
      <c r="BN32" s="46">
        <f>SUM($BH$25+$BF$30+$BH$37+$BF$42)</f>
        <v>9</v>
      </c>
      <c r="BO32" s="46">
        <f>SUM($AZ$25+$AW$30+$AZ$37+$AW$42)</f>
        <v>12</v>
      </c>
      <c r="BP32" s="47" t="s">
        <v>21</v>
      </c>
      <c r="BQ32" s="46">
        <f>SUM($AW$25+$AZ$30+$AW$37+$AZ$42)</f>
        <v>6</v>
      </c>
      <c r="BR32" s="46">
        <f>SUM(BO32-BQ32)</f>
        <v>6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3">
        <v>9</v>
      </c>
      <c r="C33" s="164"/>
      <c r="D33" s="164">
        <v>1</v>
      </c>
      <c r="E33" s="164"/>
      <c r="F33" s="164"/>
      <c r="G33" s="164" t="s">
        <v>18</v>
      </c>
      <c r="H33" s="164"/>
      <c r="I33" s="164"/>
      <c r="J33" s="165">
        <f t="shared" si="2"/>
        <v>0.6444444444444443</v>
      </c>
      <c r="K33" s="165"/>
      <c r="L33" s="165"/>
      <c r="M33" s="165"/>
      <c r="N33" s="166"/>
      <c r="O33" s="167" t="str">
        <f>D18</f>
        <v>FC Oberneuland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 t="s">
        <v>22</v>
      </c>
      <c r="AF33" s="168" t="str">
        <f>D20</f>
        <v>SuS Timmel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70"/>
      <c r="AW33" s="171">
        <v>0</v>
      </c>
      <c r="AX33" s="172"/>
      <c r="AY33" s="169" t="s">
        <v>21</v>
      </c>
      <c r="AZ33" s="172">
        <v>5</v>
      </c>
      <c r="BA33" s="173"/>
      <c r="BB33" s="171" t="s">
        <v>44</v>
      </c>
      <c r="BC33" s="174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$D$18</f>
        <v>FC Oberneuland</v>
      </c>
      <c r="BN33" s="46">
        <f>SUM($BH$26+$BF$33+$BF$37+$BH$41)</f>
        <v>6</v>
      </c>
      <c r="BO33" s="46">
        <f>SUM($AZ$26+$AW$33+$AW$37+$AZ$41)</f>
        <v>8</v>
      </c>
      <c r="BP33" s="47" t="s">
        <v>21</v>
      </c>
      <c r="BQ33" s="46">
        <f>SUM($AW$26+$AZ$33+$AZ$37+$AW$41)</f>
        <v>9</v>
      </c>
      <c r="BR33" s="46">
        <f>SUM(BO33-BQ33)</f>
        <v>-1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5">
        <v>10</v>
      </c>
      <c r="C34" s="176"/>
      <c r="D34" s="176">
        <v>1</v>
      </c>
      <c r="E34" s="176"/>
      <c r="F34" s="176"/>
      <c r="G34" s="176" t="s">
        <v>18</v>
      </c>
      <c r="H34" s="176"/>
      <c r="I34" s="176"/>
      <c r="J34" s="177">
        <f t="shared" si="2"/>
        <v>0.6520833333333331</v>
      </c>
      <c r="K34" s="177"/>
      <c r="L34" s="177"/>
      <c r="M34" s="177"/>
      <c r="N34" s="178"/>
      <c r="O34" s="179" t="str">
        <f>D19</f>
        <v>TuS Heidkrug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 t="s">
        <v>22</v>
      </c>
      <c r="AF34" s="180" t="str">
        <f>D16</f>
        <v>BW Lohne</v>
      </c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2"/>
      <c r="AW34" s="183">
        <v>1</v>
      </c>
      <c r="AX34" s="184"/>
      <c r="AY34" s="181" t="s">
        <v>21</v>
      </c>
      <c r="AZ34" s="184">
        <v>1</v>
      </c>
      <c r="BA34" s="185"/>
      <c r="BB34" s="183" t="s">
        <v>36</v>
      </c>
      <c r="BC34" s="186"/>
      <c r="BD34" s="19"/>
      <c r="BE34" s="37"/>
      <c r="BF34" s="42">
        <f t="shared" si="0"/>
        <v>1</v>
      </c>
      <c r="BG34" s="42" t="s">
        <v>21</v>
      </c>
      <c r="BH34" s="42">
        <f t="shared" si="1"/>
        <v>1</v>
      </c>
      <c r="BI34" s="37"/>
      <c r="BJ34" s="37"/>
      <c r="BK34" s="44"/>
      <c r="BL34" s="44"/>
      <c r="BM34" s="48" t="str">
        <f>$D$19</f>
        <v>TuS Heidkrug</v>
      </c>
      <c r="BN34" s="46">
        <f>SUM($BF$26+$BH$30+$BF$34+$BH$38)</f>
        <v>1</v>
      </c>
      <c r="BO34" s="46">
        <f>SUM($AW$26+$AZ$30+$AW$34+$AZ$38)</f>
        <v>3</v>
      </c>
      <c r="BP34" s="47" t="s">
        <v>21</v>
      </c>
      <c r="BQ34" s="46">
        <f>SUM($AZ$26+$AW$30+$AZ$34+$AW$38)</f>
        <v>9</v>
      </c>
      <c r="BR34" s="46">
        <f>SUM(BO34-BQ34)</f>
        <v>-6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3">
        <v>11</v>
      </c>
      <c r="C35" s="164"/>
      <c r="D35" s="164">
        <v>1</v>
      </c>
      <c r="E35" s="164"/>
      <c r="F35" s="164"/>
      <c r="G35" s="164" t="s">
        <v>24</v>
      </c>
      <c r="H35" s="164"/>
      <c r="I35" s="164"/>
      <c r="J35" s="165">
        <f t="shared" si="2"/>
        <v>0.659722222222222</v>
      </c>
      <c r="K35" s="165"/>
      <c r="L35" s="165"/>
      <c r="M35" s="165"/>
      <c r="N35" s="166"/>
      <c r="O35" s="167" t="str">
        <f>AG18</f>
        <v>SVE Wildenloh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9" t="s">
        <v>22</v>
      </c>
      <c r="AF35" s="168" t="str">
        <f>AG20</f>
        <v>FC Huntlosen 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70"/>
      <c r="AW35" s="171">
        <v>0</v>
      </c>
      <c r="AX35" s="172"/>
      <c r="AY35" s="169" t="s">
        <v>21</v>
      </c>
      <c r="AZ35" s="172">
        <v>1</v>
      </c>
      <c r="BA35" s="173"/>
      <c r="BB35" s="171" t="s">
        <v>43</v>
      </c>
      <c r="BC35" s="174"/>
      <c r="BD35" s="19"/>
      <c r="BE35" s="37"/>
      <c r="BF35" s="42">
        <f t="shared" si="0"/>
        <v>0</v>
      </c>
      <c r="BG35" s="42" t="s">
        <v>21</v>
      </c>
      <c r="BH35" s="42">
        <f t="shared" si="1"/>
        <v>3</v>
      </c>
      <c r="BI35" s="37"/>
      <c r="BJ35" s="37"/>
      <c r="BK35" s="44"/>
      <c r="BL35" s="44"/>
      <c r="BM35" s="45" t="str">
        <f>$D$16</f>
        <v>BW Lohne</v>
      </c>
      <c r="BN35" s="46">
        <f>SUM($BF$25+$BH$29+$BH$34+$BF$41)</f>
        <v>1</v>
      </c>
      <c r="BO35" s="46">
        <f>SUM($AW$25+$AZ$29+$AZ$34+$AW$41)</f>
        <v>1</v>
      </c>
      <c r="BP35" s="47" t="s">
        <v>21</v>
      </c>
      <c r="BQ35" s="46">
        <f>SUM($AZ$25+$AW$29+$AW$34+$AZ$41)</f>
        <v>17</v>
      </c>
      <c r="BR35" s="46">
        <f>SUM(BO35-BQ35)</f>
        <v>-16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5">
        <v>12</v>
      </c>
      <c r="C36" s="176"/>
      <c r="D36" s="176">
        <v>1</v>
      </c>
      <c r="E36" s="176"/>
      <c r="F36" s="176"/>
      <c r="G36" s="176" t="s">
        <v>24</v>
      </c>
      <c r="H36" s="176"/>
      <c r="I36" s="176"/>
      <c r="J36" s="177">
        <f t="shared" si="2"/>
        <v>0.6673611111111108</v>
      </c>
      <c r="K36" s="177"/>
      <c r="L36" s="177"/>
      <c r="M36" s="177"/>
      <c r="N36" s="178"/>
      <c r="O36" s="179" t="str">
        <f>AG19</f>
        <v>Post SV Oldenburg</v>
      </c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 t="s">
        <v>22</v>
      </c>
      <c r="AF36" s="180" t="str">
        <f>AG16</f>
        <v>SG DHI Harpstedt </v>
      </c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2"/>
      <c r="AW36" s="183">
        <v>4</v>
      </c>
      <c r="AX36" s="184"/>
      <c r="AY36" s="181" t="s">
        <v>21</v>
      </c>
      <c r="AZ36" s="184">
        <v>0</v>
      </c>
      <c r="BA36" s="185"/>
      <c r="BB36" s="183" t="s">
        <v>35</v>
      </c>
      <c r="BC36" s="186"/>
      <c r="BD36" s="19"/>
      <c r="BE36" s="37"/>
      <c r="BF36" s="42">
        <f t="shared" si="0"/>
        <v>3</v>
      </c>
      <c r="BG36" s="42" t="s">
        <v>21</v>
      </c>
      <c r="BH36" s="42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3">
        <v>13</v>
      </c>
      <c r="C37" s="164"/>
      <c r="D37" s="164">
        <v>1</v>
      </c>
      <c r="E37" s="164"/>
      <c r="F37" s="164"/>
      <c r="G37" s="164" t="s">
        <v>18</v>
      </c>
      <c r="H37" s="164"/>
      <c r="I37" s="164"/>
      <c r="J37" s="165">
        <f t="shared" si="2"/>
        <v>0.6749999999999997</v>
      </c>
      <c r="K37" s="165"/>
      <c r="L37" s="165"/>
      <c r="M37" s="165"/>
      <c r="N37" s="166"/>
      <c r="O37" s="167" t="str">
        <f>D18</f>
        <v>FC Oberneuland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9" t="s">
        <v>22</v>
      </c>
      <c r="AF37" s="168" t="str">
        <f>D17</f>
        <v>FC Ohmstede</v>
      </c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70"/>
      <c r="AW37" s="171">
        <v>2</v>
      </c>
      <c r="AX37" s="172"/>
      <c r="AY37" s="169" t="s">
        <v>21</v>
      </c>
      <c r="AZ37" s="172">
        <v>4</v>
      </c>
      <c r="BA37" s="173"/>
      <c r="BB37" s="171" t="s">
        <v>38</v>
      </c>
      <c r="BC37" s="174"/>
      <c r="BD37" s="19"/>
      <c r="BE37" s="37"/>
      <c r="BF37" s="42">
        <f t="shared" si="0"/>
        <v>0</v>
      </c>
      <c r="BG37" s="42" t="s">
        <v>21</v>
      </c>
      <c r="BH37" s="42">
        <f t="shared" si="1"/>
        <v>3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75">
        <v>14</v>
      </c>
      <c r="C38" s="176"/>
      <c r="D38" s="176">
        <v>1</v>
      </c>
      <c r="E38" s="176"/>
      <c r="F38" s="176"/>
      <c r="G38" s="176" t="s">
        <v>18</v>
      </c>
      <c r="H38" s="176"/>
      <c r="I38" s="176"/>
      <c r="J38" s="177">
        <f t="shared" si="2"/>
        <v>0.6826388888888886</v>
      </c>
      <c r="K38" s="177"/>
      <c r="L38" s="177"/>
      <c r="M38" s="177"/>
      <c r="N38" s="178"/>
      <c r="O38" s="179" t="str">
        <f>D20</f>
        <v>SuS Timmel</v>
      </c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 t="s">
        <v>22</v>
      </c>
      <c r="AF38" s="180" t="str">
        <f>D19</f>
        <v>TuS Heidkrug</v>
      </c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2"/>
      <c r="AW38" s="183">
        <v>2</v>
      </c>
      <c r="AX38" s="184"/>
      <c r="AY38" s="181" t="s">
        <v>21</v>
      </c>
      <c r="AZ38" s="184">
        <v>1</v>
      </c>
      <c r="BA38" s="185"/>
      <c r="BB38" s="183" t="s">
        <v>42</v>
      </c>
      <c r="BC38" s="186"/>
      <c r="BD38" s="19"/>
      <c r="BE38" s="37"/>
      <c r="BF38" s="42">
        <f t="shared" si="0"/>
        <v>3</v>
      </c>
      <c r="BG38" s="42" t="s">
        <v>21</v>
      </c>
      <c r="BH38" s="42">
        <f t="shared" si="1"/>
        <v>0</v>
      </c>
      <c r="BI38" s="37"/>
      <c r="BJ38" s="37"/>
      <c r="BK38" s="44"/>
      <c r="BL38" s="44"/>
      <c r="BM38" s="48" t="str">
        <f>$AG$20</f>
        <v>FC Huntlosen </v>
      </c>
      <c r="BN38" s="46">
        <f>SUM($BF$31+$BH$35+$BF$40+$BH$44)</f>
        <v>10</v>
      </c>
      <c r="BO38" s="46">
        <f>SUM($AW$31+$AZ$35+$AW$40+$AZ$44)</f>
        <v>6</v>
      </c>
      <c r="BP38" s="47" t="s">
        <v>21</v>
      </c>
      <c r="BQ38" s="46">
        <f>SUM($AZ$31+$AW$35+$AZ$40+$AW$44)</f>
        <v>3</v>
      </c>
      <c r="BR38" s="46">
        <f>SUM(BO38-BQ38)</f>
        <v>3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3">
        <v>15</v>
      </c>
      <c r="C39" s="164"/>
      <c r="D39" s="164">
        <v>1</v>
      </c>
      <c r="E39" s="164"/>
      <c r="F39" s="164"/>
      <c r="G39" s="164" t="s">
        <v>24</v>
      </c>
      <c r="H39" s="164"/>
      <c r="I39" s="164"/>
      <c r="J39" s="165">
        <f t="shared" si="2"/>
        <v>0.6902777777777774</v>
      </c>
      <c r="K39" s="165"/>
      <c r="L39" s="165"/>
      <c r="M39" s="165"/>
      <c r="N39" s="166"/>
      <c r="O39" s="167" t="str">
        <f>AG18</f>
        <v>SVE Wildenloh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9" t="s">
        <v>22</v>
      </c>
      <c r="AF39" s="168" t="str">
        <f>AG17</f>
        <v>RW Visbek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70"/>
      <c r="AW39" s="171">
        <v>2</v>
      </c>
      <c r="AX39" s="172"/>
      <c r="AY39" s="169" t="s">
        <v>21</v>
      </c>
      <c r="AZ39" s="172">
        <v>3</v>
      </c>
      <c r="BA39" s="173"/>
      <c r="BB39" s="171" t="s">
        <v>37</v>
      </c>
      <c r="BC39" s="174"/>
      <c r="BD39" s="19"/>
      <c r="BE39" s="37"/>
      <c r="BF39" s="42">
        <f t="shared" si="0"/>
        <v>0</v>
      </c>
      <c r="BG39" s="42" t="s">
        <v>21</v>
      </c>
      <c r="BH39" s="42">
        <f t="shared" si="1"/>
        <v>3</v>
      </c>
      <c r="BI39" s="37"/>
      <c r="BJ39" s="37"/>
      <c r="BK39" s="44"/>
      <c r="BL39" s="44"/>
      <c r="BM39" s="48" t="str">
        <f>$AG$17</f>
        <v>RW Visbek</v>
      </c>
      <c r="BN39" s="46">
        <f>SUM($BH$27+$BF$32+$BH$39+$BF$44)</f>
        <v>7</v>
      </c>
      <c r="BO39" s="46">
        <f>SUM($AZ$27+$AW$32+$AZ$39+$AW$44)</f>
        <v>6</v>
      </c>
      <c r="BP39" s="47" t="s">
        <v>21</v>
      </c>
      <c r="BQ39" s="46">
        <f>SUM($AW$27+$AZ$32+$AW$39+$AZ$44)</f>
        <v>3</v>
      </c>
      <c r="BR39" s="46">
        <f>SUM(BO39-BQ39)</f>
        <v>3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5">
        <v>16</v>
      </c>
      <c r="C40" s="176"/>
      <c r="D40" s="176">
        <v>1</v>
      </c>
      <c r="E40" s="176"/>
      <c r="F40" s="176"/>
      <c r="G40" s="176" t="s">
        <v>24</v>
      </c>
      <c r="H40" s="176"/>
      <c r="I40" s="176"/>
      <c r="J40" s="177">
        <f t="shared" si="2"/>
        <v>0.6979166666666663</v>
      </c>
      <c r="K40" s="177"/>
      <c r="L40" s="177"/>
      <c r="M40" s="177"/>
      <c r="N40" s="178"/>
      <c r="O40" s="179" t="str">
        <f>AG20</f>
        <v>FC Huntlosen 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 t="s">
        <v>22</v>
      </c>
      <c r="AF40" s="180" t="str">
        <f>AG19</f>
        <v>Post SV Oldenburg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2"/>
      <c r="AW40" s="183">
        <v>3</v>
      </c>
      <c r="AX40" s="184"/>
      <c r="AY40" s="181" t="s">
        <v>21</v>
      </c>
      <c r="AZ40" s="184">
        <v>2</v>
      </c>
      <c r="BA40" s="185"/>
      <c r="BB40" s="183" t="s">
        <v>41</v>
      </c>
      <c r="BC40" s="186"/>
      <c r="BD40" s="19"/>
      <c r="BE40" s="37"/>
      <c r="BF40" s="42">
        <f t="shared" si="0"/>
        <v>3</v>
      </c>
      <c r="BG40" s="42" t="s">
        <v>21</v>
      </c>
      <c r="BH40" s="42">
        <f t="shared" si="1"/>
        <v>0</v>
      </c>
      <c r="BI40" s="37"/>
      <c r="BJ40" s="37"/>
      <c r="BK40" s="44"/>
      <c r="BL40" s="44"/>
      <c r="BM40" s="48" t="str">
        <f>$AG$19</f>
        <v>Post SV Oldenburg</v>
      </c>
      <c r="BN40" s="46">
        <f>SUM($BF$28+$BH$32+$BF$36+$BH$40)</f>
        <v>6</v>
      </c>
      <c r="BO40" s="46">
        <f>SUM($AW$28+$AZ$32+$AW$36+$AZ$40)</f>
        <v>8</v>
      </c>
      <c r="BP40" s="47" t="s">
        <v>21</v>
      </c>
      <c r="BQ40" s="46">
        <f>SUM($AZ$28+$AW$32+$AZ$36+$AW$40)</f>
        <v>6</v>
      </c>
      <c r="BR40" s="46">
        <f>SUM(BO40-BQ40)</f>
        <v>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3">
        <v>17</v>
      </c>
      <c r="C41" s="164"/>
      <c r="D41" s="164">
        <v>1</v>
      </c>
      <c r="E41" s="164"/>
      <c r="F41" s="164"/>
      <c r="G41" s="164" t="s">
        <v>18</v>
      </c>
      <c r="H41" s="164"/>
      <c r="I41" s="164"/>
      <c r="J41" s="165">
        <f t="shared" si="2"/>
        <v>0.7055555555555552</v>
      </c>
      <c r="K41" s="165"/>
      <c r="L41" s="165"/>
      <c r="M41" s="165"/>
      <c r="N41" s="166"/>
      <c r="O41" s="167" t="str">
        <f>D16</f>
        <v>BW Lohne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 t="s">
        <v>22</v>
      </c>
      <c r="AF41" s="168" t="str">
        <f>D18</f>
        <v>FC Oberneuland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70"/>
      <c r="AW41" s="171">
        <v>0</v>
      </c>
      <c r="AX41" s="172"/>
      <c r="AY41" s="169" t="s">
        <v>21</v>
      </c>
      <c r="AZ41" s="172">
        <v>4</v>
      </c>
      <c r="BA41" s="173"/>
      <c r="BB41" s="171" t="s">
        <v>40</v>
      </c>
      <c r="BC41" s="174"/>
      <c r="BD41" s="19"/>
      <c r="BE41" s="37"/>
      <c r="BF41" s="42">
        <f t="shared" si="0"/>
        <v>0</v>
      </c>
      <c r="BG41" s="42" t="s">
        <v>21</v>
      </c>
      <c r="BH41" s="42">
        <f t="shared" si="1"/>
        <v>3</v>
      </c>
      <c r="BI41" s="37"/>
      <c r="BJ41" s="37"/>
      <c r="BK41" s="44"/>
      <c r="BL41" s="44"/>
      <c r="BM41" s="45" t="str">
        <f>$AG$18</f>
        <v>SVE Wildenloh</v>
      </c>
      <c r="BN41" s="46">
        <f>SUM($BH$28+$BF$35+$BF$39+$BH$43)</f>
        <v>6</v>
      </c>
      <c r="BO41" s="46">
        <f>SUM($AZ$28+$AW$35+$AW$39+$AZ$43)</f>
        <v>7</v>
      </c>
      <c r="BP41" s="47" t="s">
        <v>21</v>
      </c>
      <c r="BQ41" s="46">
        <f>SUM($AW$28+$AZ$35+$AZ$39+$AW$43)</f>
        <v>6</v>
      </c>
      <c r="BR41" s="46">
        <f>SUM(BO41-BQ41)</f>
        <v>1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5">
        <v>18</v>
      </c>
      <c r="C42" s="176"/>
      <c r="D42" s="176">
        <v>1</v>
      </c>
      <c r="E42" s="176"/>
      <c r="F42" s="176"/>
      <c r="G42" s="176" t="s">
        <v>18</v>
      </c>
      <c r="H42" s="176"/>
      <c r="I42" s="176"/>
      <c r="J42" s="177">
        <f t="shared" si="2"/>
        <v>0.713194444444444</v>
      </c>
      <c r="K42" s="177"/>
      <c r="L42" s="177"/>
      <c r="M42" s="177"/>
      <c r="N42" s="178"/>
      <c r="O42" s="179" t="str">
        <f>D17</f>
        <v>FC Ohmstede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22</v>
      </c>
      <c r="AF42" s="180" t="str">
        <f>D20</f>
        <v>SuS Timmel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2"/>
      <c r="AW42" s="183">
        <v>0</v>
      </c>
      <c r="AX42" s="184"/>
      <c r="AY42" s="181" t="s">
        <v>21</v>
      </c>
      <c r="AZ42" s="184">
        <v>3</v>
      </c>
      <c r="BA42" s="185"/>
      <c r="BB42" s="183" t="s">
        <v>44</v>
      </c>
      <c r="BC42" s="186"/>
      <c r="BD42" s="19"/>
      <c r="BE42" s="37"/>
      <c r="BF42" s="42">
        <f t="shared" si="0"/>
        <v>0</v>
      </c>
      <c r="BG42" s="42" t="s">
        <v>21</v>
      </c>
      <c r="BH42" s="42">
        <f t="shared" si="1"/>
        <v>3</v>
      </c>
      <c r="BI42" s="37"/>
      <c r="BJ42" s="37"/>
      <c r="BK42" s="44"/>
      <c r="BL42" s="44"/>
      <c r="BM42" s="48" t="str">
        <f>$AG$16</f>
        <v>SG DHI Harpstedt </v>
      </c>
      <c r="BN42" s="46">
        <f>SUM($BF$27+$BH$31+$BH$36+$BF$43)</f>
        <v>0</v>
      </c>
      <c r="BO42" s="46">
        <f>SUM($AW$27+$AZ$31+$AZ$36+$AW$43)</f>
        <v>2</v>
      </c>
      <c r="BP42" s="47" t="s">
        <v>21</v>
      </c>
      <c r="BQ42" s="46">
        <f>SUM($AZ$27+$AW$31+$AW$36+$AZ$43)</f>
        <v>11</v>
      </c>
      <c r="BR42" s="46">
        <f>SUM(BO42-BQ42)</f>
        <v>-9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3">
        <v>19</v>
      </c>
      <c r="C43" s="164"/>
      <c r="D43" s="164">
        <v>1</v>
      </c>
      <c r="E43" s="164"/>
      <c r="F43" s="164"/>
      <c r="G43" s="164" t="s">
        <v>24</v>
      </c>
      <c r="H43" s="164"/>
      <c r="I43" s="164"/>
      <c r="J43" s="165">
        <f t="shared" si="2"/>
        <v>0.7208333333333329</v>
      </c>
      <c r="K43" s="165"/>
      <c r="L43" s="165"/>
      <c r="M43" s="165"/>
      <c r="N43" s="166"/>
      <c r="O43" s="167" t="str">
        <f>AG16</f>
        <v>SG DHI Harpstedt 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9" t="s">
        <v>22</v>
      </c>
      <c r="AF43" s="168" t="str">
        <f>AG18</f>
        <v>SVE Wildenloh</v>
      </c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70"/>
      <c r="AW43" s="171">
        <v>1</v>
      </c>
      <c r="AX43" s="172"/>
      <c r="AY43" s="169" t="s">
        <v>21</v>
      </c>
      <c r="AZ43" s="172">
        <v>2</v>
      </c>
      <c r="BA43" s="173"/>
      <c r="BB43" s="171" t="s">
        <v>39</v>
      </c>
      <c r="BC43" s="174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5">
        <v>20</v>
      </c>
      <c r="C44" s="176"/>
      <c r="D44" s="176">
        <v>1</v>
      </c>
      <c r="E44" s="176"/>
      <c r="F44" s="176"/>
      <c r="G44" s="176" t="s">
        <v>24</v>
      </c>
      <c r="H44" s="176"/>
      <c r="I44" s="176"/>
      <c r="J44" s="177">
        <f t="shared" si="2"/>
        <v>0.7284722222222217</v>
      </c>
      <c r="K44" s="177"/>
      <c r="L44" s="177"/>
      <c r="M44" s="177"/>
      <c r="N44" s="178"/>
      <c r="O44" s="179" t="str">
        <f>AG17</f>
        <v>RW Visbek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 t="s">
        <v>22</v>
      </c>
      <c r="AF44" s="180" t="str">
        <f>AG20</f>
        <v>FC Huntlosen </v>
      </c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2"/>
      <c r="AW44" s="183">
        <v>0</v>
      </c>
      <c r="AX44" s="184"/>
      <c r="AY44" s="181" t="s">
        <v>21</v>
      </c>
      <c r="AZ44" s="184">
        <v>0</v>
      </c>
      <c r="BA44" s="185"/>
      <c r="BB44" s="183" t="s">
        <v>43</v>
      </c>
      <c r="BC44" s="186"/>
      <c r="BD44" s="20"/>
      <c r="BF44" s="42">
        <f t="shared" si="0"/>
        <v>1</v>
      </c>
      <c r="BG44" s="42" t="s">
        <v>21</v>
      </c>
      <c r="BH44" s="42">
        <f t="shared" si="1"/>
        <v>1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01" t="s">
        <v>14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2"/>
      <c r="P48" s="101" t="s">
        <v>26</v>
      </c>
      <c r="Q48" s="99"/>
      <c r="R48" s="102"/>
      <c r="S48" s="101" t="s">
        <v>27</v>
      </c>
      <c r="T48" s="99"/>
      <c r="U48" s="99"/>
      <c r="V48" s="99"/>
      <c r="W48" s="102"/>
      <c r="X48" s="101" t="s">
        <v>28</v>
      </c>
      <c r="Y48" s="99"/>
      <c r="Z48" s="102"/>
      <c r="AA48" s="9"/>
      <c r="AB48" s="9"/>
      <c r="AC48" s="9"/>
      <c r="AD48" s="9"/>
      <c r="AE48" s="101" t="s">
        <v>15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2"/>
      <c r="AS48" s="101" t="s">
        <v>26</v>
      </c>
      <c r="AT48" s="99"/>
      <c r="AU48" s="102"/>
      <c r="AV48" s="101" t="s">
        <v>27</v>
      </c>
      <c r="AW48" s="99"/>
      <c r="AX48" s="99"/>
      <c r="AY48" s="99"/>
      <c r="AZ48" s="102"/>
      <c r="BA48" s="101" t="s">
        <v>28</v>
      </c>
      <c r="BB48" s="99"/>
      <c r="BC48" s="102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07" t="s">
        <v>9</v>
      </c>
      <c r="C49" s="77"/>
      <c r="D49" s="108" t="str">
        <f>BM31</f>
        <v>SuS Timmel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74">
        <f>BN31</f>
        <v>12</v>
      </c>
      <c r="Q49" s="75"/>
      <c r="R49" s="76"/>
      <c r="S49" s="77">
        <f>BO31</f>
        <v>18</v>
      </c>
      <c r="T49" s="77"/>
      <c r="U49" s="10" t="s">
        <v>21</v>
      </c>
      <c r="V49" s="77">
        <f>BQ31</f>
        <v>1</v>
      </c>
      <c r="W49" s="77"/>
      <c r="X49" s="78">
        <f>BR31</f>
        <v>17</v>
      </c>
      <c r="Y49" s="79"/>
      <c r="Z49" s="80"/>
      <c r="AA49" s="4"/>
      <c r="AB49" s="4"/>
      <c r="AC49" s="4"/>
      <c r="AD49" s="4"/>
      <c r="AE49" s="107" t="s">
        <v>9</v>
      </c>
      <c r="AF49" s="77"/>
      <c r="AG49" s="108" t="str">
        <f>BM38</f>
        <v>FC Huntlosen </v>
      </c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0"/>
      <c r="AS49" s="74">
        <f>BN38</f>
        <v>10</v>
      </c>
      <c r="AT49" s="75"/>
      <c r="AU49" s="76"/>
      <c r="AV49" s="77">
        <f>BO38</f>
        <v>6</v>
      </c>
      <c r="AW49" s="77"/>
      <c r="AX49" s="10" t="s">
        <v>21</v>
      </c>
      <c r="AY49" s="77">
        <f>BQ38</f>
        <v>3</v>
      </c>
      <c r="AZ49" s="77"/>
      <c r="BA49" s="78">
        <f>BR38</f>
        <v>3</v>
      </c>
      <c r="BB49" s="79"/>
      <c r="BC49" s="80"/>
      <c r="BD49" s="21"/>
      <c r="DL49" s="21"/>
    </row>
    <row r="50" spans="2:116" ht="12.75">
      <c r="B50" s="103" t="s">
        <v>10</v>
      </c>
      <c r="C50" s="70"/>
      <c r="D50" s="104" t="str">
        <f>BM32</f>
        <v>FC Ohmstede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71">
        <f>BN32</f>
        <v>9</v>
      </c>
      <c r="Q50" s="72"/>
      <c r="R50" s="73"/>
      <c r="S50" s="70">
        <f>BO32</f>
        <v>12</v>
      </c>
      <c r="T50" s="70"/>
      <c r="U50" s="11" t="s">
        <v>21</v>
      </c>
      <c r="V50" s="70">
        <f>BQ32</f>
        <v>6</v>
      </c>
      <c r="W50" s="70"/>
      <c r="X50" s="111">
        <f>BR32</f>
        <v>6</v>
      </c>
      <c r="Y50" s="112"/>
      <c r="Z50" s="113"/>
      <c r="AA50" s="4"/>
      <c r="AB50" s="4"/>
      <c r="AC50" s="4"/>
      <c r="AD50" s="4"/>
      <c r="AE50" s="103" t="s">
        <v>10</v>
      </c>
      <c r="AF50" s="70"/>
      <c r="AG50" s="104" t="str">
        <f>BM39</f>
        <v>RW Visbek</v>
      </c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6"/>
      <c r="AS50" s="71">
        <f>BN39</f>
        <v>7</v>
      </c>
      <c r="AT50" s="72"/>
      <c r="AU50" s="73"/>
      <c r="AV50" s="70">
        <f>BO39</f>
        <v>6</v>
      </c>
      <c r="AW50" s="70"/>
      <c r="AX50" s="11" t="s">
        <v>21</v>
      </c>
      <c r="AY50" s="70">
        <f>BQ39</f>
        <v>3</v>
      </c>
      <c r="AZ50" s="70"/>
      <c r="BA50" s="111">
        <f>BR39</f>
        <v>3</v>
      </c>
      <c r="BB50" s="112"/>
      <c r="BC50" s="113"/>
      <c r="BD50" s="21"/>
      <c r="DL50" s="21"/>
    </row>
    <row r="51" spans="2:116" ht="12.75">
      <c r="B51" s="103" t="s">
        <v>11</v>
      </c>
      <c r="C51" s="70"/>
      <c r="D51" s="104" t="str">
        <f>BM33</f>
        <v>FC Oberneuland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71">
        <f>BN33</f>
        <v>6</v>
      </c>
      <c r="Q51" s="72"/>
      <c r="R51" s="73"/>
      <c r="S51" s="70">
        <f>BO33</f>
        <v>8</v>
      </c>
      <c r="T51" s="70"/>
      <c r="U51" s="11" t="s">
        <v>21</v>
      </c>
      <c r="V51" s="70">
        <f>BQ33</f>
        <v>9</v>
      </c>
      <c r="W51" s="70"/>
      <c r="X51" s="111">
        <f>BR33</f>
        <v>-1</v>
      </c>
      <c r="Y51" s="112"/>
      <c r="Z51" s="113"/>
      <c r="AA51" s="4"/>
      <c r="AB51" s="4"/>
      <c r="AC51" s="4"/>
      <c r="AD51" s="4"/>
      <c r="AE51" s="103" t="s">
        <v>11</v>
      </c>
      <c r="AF51" s="70"/>
      <c r="AG51" s="104" t="str">
        <f>BM40</f>
        <v>Post SV Oldenburg</v>
      </c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71">
        <f>BN40</f>
        <v>6</v>
      </c>
      <c r="AT51" s="72"/>
      <c r="AU51" s="73"/>
      <c r="AV51" s="70">
        <f>BO40</f>
        <v>8</v>
      </c>
      <c r="AW51" s="70"/>
      <c r="AX51" s="11" t="s">
        <v>21</v>
      </c>
      <c r="AY51" s="70">
        <f>BQ40</f>
        <v>6</v>
      </c>
      <c r="AZ51" s="70"/>
      <c r="BA51" s="111">
        <f>BR40</f>
        <v>2</v>
      </c>
      <c r="BB51" s="112"/>
      <c r="BC51" s="113"/>
      <c r="BD51" s="21"/>
      <c r="DL51" s="21"/>
    </row>
    <row r="52" spans="2:116" ht="12.75">
      <c r="B52" s="103" t="s">
        <v>12</v>
      </c>
      <c r="C52" s="70"/>
      <c r="D52" s="104" t="str">
        <f>BM34</f>
        <v>TuS Heidkrug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71">
        <f>BN34</f>
        <v>1</v>
      </c>
      <c r="Q52" s="72"/>
      <c r="R52" s="73"/>
      <c r="S52" s="70">
        <f>BO34</f>
        <v>3</v>
      </c>
      <c r="T52" s="70"/>
      <c r="U52" s="11" t="s">
        <v>21</v>
      </c>
      <c r="V52" s="70">
        <f>BQ34</f>
        <v>9</v>
      </c>
      <c r="W52" s="70"/>
      <c r="X52" s="111">
        <f>BR34</f>
        <v>-6</v>
      </c>
      <c r="Y52" s="112"/>
      <c r="Z52" s="113"/>
      <c r="AA52" s="4"/>
      <c r="AB52" s="4"/>
      <c r="AC52" s="4"/>
      <c r="AD52" s="4"/>
      <c r="AE52" s="103" t="s">
        <v>12</v>
      </c>
      <c r="AF52" s="70"/>
      <c r="AG52" s="104" t="str">
        <f>BM41</f>
        <v>SVE Wildenloh</v>
      </c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71">
        <f>BN41</f>
        <v>6</v>
      </c>
      <c r="AT52" s="72"/>
      <c r="AU52" s="73"/>
      <c r="AV52" s="70">
        <f>BO41</f>
        <v>7</v>
      </c>
      <c r="AW52" s="70"/>
      <c r="AX52" s="11" t="s">
        <v>21</v>
      </c>
      <c r="AY52" s="70">
        <f>BQ41</f>
        <v>6</v>
      </c>
      <c r="AZ52" s="70"/>
      <c r="BA52" s="111">
        <f>BR41</f>
        <v>1</v>
      </c>
      <c r="BB52" s="112"/>
      <c r="BC52" s="113"/>
      <c r="BD52" s="21"/>
      <c r="DL52" s="21"/>
    </row>
    <row r="53" spans="2:116" ht="13.5" thickBot="1">
      <c r="B53" s="64" t="s">
        <v>13</v>
      </c>
      <c r="C53" s="65"/>
      <c r="D53" s="66" t="str">
        <f>BM35</f>
        <v>BW Lohne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61">
        <f>BN35</f>
        <v>1</v>
      </c>
      <c r="Q53" s="62"/>
      <c r="R53" s="63"/>
      <c r="S53" s="68">
        <f>BO35</f>
        <v>1</v>
      </c>
      <c r="T53" s="68"/>
      <c r="U53" s="12" t="s">
        <v>21</v>
      </c>
      <c r="V53" s="68">
        <f>BQ35</f>
        <v>17</v>
      </c>
      <c r="W53" s="68"/>
      <c r="X53" s="55">
        <f>BR35</f>
        <v>-16</v>
      </c>
      <c r="Y53" s="56"/>
      <c r="Z53" s="67"/>
      <c r="AA53" s="4"/>
      <c r="AB53" s="4"/>
      <c r="AC53" s="4"/>
      <c r="AD53" s="4"/>
      <c r="AE53" s="64" t="s">
        <v>13</v>
      </c>
      <c r="AF53" s="65"/>
      <c r="AG53" s="66" t="str">
        <f>BM42</f>
        <v>SG DHI Harpstedt 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9"/>
      <c r="AS53" s="61">
        <f>BN42</f>
        <v>0</v>
      </c>
      <c r="AT53" s="62"/>
      <c r="AU53" s="63"/>
      <c r="AV53" s="68">
        <f>BO42</f>
        <v>2</v>
      </c>
      <c r="AW53" s="68"/>
      <c r="AX53" s="12" t="s">
        <v>21</v>
      </c>
      <c r="AY53" s="68">
        <f>BQ42</f>
        <v>11</v>
      </c>
      <c r="AZ53" s="68"/>
      <c r="BA53" s="55">
        <f>BR42</f>
        <v>-9</v>
      </c>
      <c r="BB53" s="56"/>
      <c r="BC53" s="67"/>
      <c r="BD53" s="21"/>
      <c r="DL53" s="21"/>
    </row>
    <row r="56" spans="2:116" ht="33">
      <c r="B56" s="125" t="str">
        <f>$A$2</f>
        <v>FC Huntlosen e.V.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21"/>
      <c r="DL56" s="21"/>
    </row>
    <row r="57" spans="2:116" ht="27">
      <c r="B57" s="57" t="str">
        <f>$A$3</f>
        <v>7. Hunte-Hallen-Cup 2013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69">
        <v>0.7395833333333334</v>
      </c>
      <c r="I61" s="69"/>
      <c r="J61" s="69"/>
      <c r="K61" s="69"/>
      <c r="L61" s="6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84">
        <v>1</v>
      </c>
      <c r="V61" s="84" t="s">
        <v>5</v>
      </c>
      <c r="W61" s="25" t="s">
        <v>34</v>
      </c>
      <c r="X61" s="60">
        <v>0.006944444444444444</v>
      </c>
      <c r="Y61" s="60"/>
      <c r="Z61" s="60"/>
      <c r="AA61" s="60"/>
      <c r="AB61" s="6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0">
        <v>0.0006944444444444445</v>
      </c>
      <c r="AM61" s="60"/>
      <c r="AN61" s="60"/>
      <c r="AO61" s="60"/>
      <c r="AP61" s="6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114" t="s">
        <v>16</v>
      </c>
      <c r="C64" s="114"/>
      <c r="D64" s="114" t="s">
        <v>45</v>
      </c>
      <c r="E64" s="114"/>
      <c r="F64" s="114"/>
      <c r="G64" s="114" t="s">
        <v>52</v>
      </c>
      <c r="H64" s="114"/>
      <c r="I64" s="114"/>
      <c r="J64" s="114"/>
      <c r="K64" s="114"/>
      <c r="L64" s="114"/>
      <c r="M64" s="114"/>
      <c r="N64" s="114"/>
      <c r="O64" s="114" t="s">
        <v>32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 t="s">
        <v>23</v>
      </c>
      <c r="AX64" s="114"/>
      <c r="AY64" s="114"/>
      <c r="AZ64" s="114"/>
      <c r="BA64" s="114"/>
      <c r="BB64" s="114" t="s">
        <v>59</v>
      </c>
      <c r="BC64" s="114"/>
    </row>
    <row r="65" spans="2:55" ht="18" customHeight="1">
      <c r="B65" s="137">
        <v>21</v>
      </c>
      <c r="C65" s="115"/>
      <c r="D65" s="127">
        <v>1</v>
      </c>
      <c r="E65" s="128"/>
      <c r="F65" s="128"/>
      <c r="G65" s="131">
        <v>0.7395833333333334</v>
      </c>
      <c r="H65" s="132"/>
      <c r="I65" s="132"/>
      <c r="J65" s="132"/>
      <c r="K65" s="132"/>
      <c r="L65" s="132"/>
      <c r="M65" s="132"/>
      <c r="N65" s="133"/>
      <c r="O65" s="139" t="s">
        <v>63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" t="s">
        <v>22</v>
      </c>
      <c r="AF65" s="140" t="s">
        <v>71</v>
      </c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1"/>
      <c r="AW65" s="143">
        <v>4</v>
      </c>
      <c r="AX65" s="121"/>
      <c r="AY65" s="121" t="s">
        <v>21</v>
      </c>
      <c r="AZ65" s="121">
        <v>1</v>
      </c>
      <c r="BA65" s="123"/>
      <c r="BB65" s="115"/>
      <c r="BC65" s="116"/>
    </row>
    <row r="66" spans="2:55" ht="12" customHeight="1" thickBot="1">
      <c r="B66" s="138"/>
      <c r="C66" s="117"/>
      <c r="D66" s="129"/>
      <c r="E66" s="130"/>
      <c r="F66" s="130"/>
      <c r="G66" s="134"/>
      <c r="H66" s="135"/>
      <c r="I66" s="135"/>
      <c r="J66" s="135"/>
      <c r="K66" s="135"/>
      <c r="L66" s="135"/>
      <c r="M66" s="135"/>
      <c r="N66" s="136"/>
      <c r="O66" s="119" t="s">
        <v>53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5"/>
      <c r="AF66" s="120" t="s">
        <v>54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42"/>
      <c r="AW66" s="144"/>
      <c r="AX66" s="122"/>
      <c r="AY66" s="122"/>
      <c r="AZ66" s="122"/>
      <c r="BA66" s="124"/>
      <c r="BB66" s="117"/>
      <c r="BC66" s="118"/>
    </row>
    <row r="67" ht="3.75" customHeight="1" thickBot="1"/>
    <row r="68" spans="2:55" ht="19.5" customHeight="1" thickBot="1">
      <c r="B68" s="114" t="s">
        <v>16</v>
      </c>
      <c r="C68" s="114"/>
      <c r="D68" s="114" t="s">
        <v>45</v>
      </c>
      <c r="E68" s="114"/>
      <c r="F68" s="114"/>
      <c r="G68" s="114" t="s">
        <v>52</v>
      </c>
      <c r="H68" s="114"/>
      <c r="I68" s="114"/>
      <c r="J68" s="114"/>
      <c r="K68" s="114"/>
      <c r="L68" s="114"/>
      <c r="M68" s="114"/>
      <c r="N68" s="114"/>
      <c r="O68" s="114" t="s">
        <v>33</v>
      </c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 t="s">
        <v>23</v>
      </c>
      <c r="AX68" s="114"/>
      <c r="AY68" s="114"/>
      <c r="AZ68" s="114"/>
      <c r="BA68" s="114"/>
      <c r="BB68" s="114" t="s">
        <v>59</v>
      </c>
      <c r="BC68" s="114"/>
    </row>
    <row r="69" spans="2:55" ht="18" customHeight="1">
      <c r="B69" s="137">
        <v>22</v>
      </c>
      <c r="C69" s="115"/>
      <c r="D69" s="127">
        <v>1</v>
      </c>
      <c r="E69" s="128"/>
      <c r="F69" s="128"/>
      <c r="G69" s="131">
        <v>0.7472222222222222</v>
      </c>
      <c r="H69" s="132"/>
      <c r="I69" s="132"/>
      <c r="J69" s="132"/>
      <c r="K69" s="132"/>
      <c r="L69" s="132"/>
      <c r="M69" s="132"/>
      <c r="N69" s="133"/>
      <c r="O69" s="139" t="s">
        <v>75</v>
      </c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" t="s">
        <v>22</v>
      </c>
      <c r="AF69" s="140" t="s">
        <v>76</v>
      </c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1"/>
      <c r="AW69" s="143">
        <v>3</v>
      </c>
      <c r="AX69" s="121"/>
      <c r="AY69" s="121" t="s">
        <v>21</v>
      </c>
      <c r="AZ69" s="121">
        <v>1</v>
      </c>
      <c r="BA69" s="123"/>
      <c r="BB69" s="115"/>
      <c r="BC69" s="116"/>
    </row>
    <row r="70" spans="2:55" ht="12" customHeight="1" thickBot="1">
      <c r="B70" s="138"/>
      <c r="C70" s="117"/>
      <c r="D70" s="129"/>
      <c r="E70" s="130"/>
      <c r="F70" s="130"/>
      <c r="G70" s="134"/>
      <c r="H70" s="135"/>
      <c r="I70" s="135"/>
      <c r="J70" s="135"/>
      <c r="K70" s="135"/>
      <c r="L70" s="135"/>
      <c r="M70" s="135"/>
      <c r="N70" s="136"/>
      <c r="O70" s="119" t="s">
        <v>55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5"/>
      <c r="AF70" s="120" t="s">
        <v>56</v>
      </c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42"/>
      <c r="AW70" s="144"/>
      <c r="AX70" s="122"/>
      <c r="AY70" s="122"/>
      <c r="AZ70" s="122"/>
      <c r="BA70" s="124"/>
      <c r="BB70" s="117"/>
      <c r="BC70" s="118"/>
    </row>
    <row r="71" spans="13:16" ht="12.75">
      <c r="M71" t="s">
        <v>73</v>
      </c>
      <c r="P71" s="54"/>
    </row>
    <row r="72" spans="2:73" ht="12.75">
      <c r="B72" s="1" t="s">
        <v>51</v>
      </c>
      <c r="M72" t="s">
        <v>74</v>
      </c>
      <c r="O72" s="54"/>
      <c r="P72" s="54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49" t="s">
        <v>9</v>
      </c>
      <c r="J74" s="150"/>
      <c r="K74" s="150"/>
      <c r="L74" s="16"/>
      <c r="M74" s="147" t="str">
        <f>IF(ISBLANK($AZ$69)," ",IF($AW$69&gt;$AZ$69,$O$69,IF($AZ$69&gt;$AW$69,$AF$69)))</f>
        <v>SUSTimmel</v>
      </c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8"/>
    </row>
    <row r="75" spans="9:48" ht="25.5" customHeight="1">
      <c r="I75" s="145" t="s">
        <v>10</v>
      </c>
      <c r="J75" s="146"/>
      <c r="K75" s="146"/>
      <c r="L75" s="17"/>
      <c r="M75" s="155" t="str">
        <f>IF(ISBLANK($AZ$69)," ",IF($AW$69&lt;$AZ$69,$O$69,IF($AZ$69&lt;$AW$69,$AF$69)))</f>
        <v>FC Huntlosen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6"/>
    </row>
    <row r="76" spans="9:48" ht="25.5" customHeight="1">
      <c r="I76" s="145" t="s">
        <v>11</v>
      </c>
      <c r="J76" s="146"/>
      <c r="K76" s="146"/>
      <c r="L76" s="17"/>
      <c r="M76" s="155" t="str">
        <f>IF(ISBLANK($AZ$65)," ",IF($AW$65&gt;$AZ$65,$O$65,IF($AZ$65&gt;$AW$65,$AF$65)))</f>
        <v>FC Ohmstede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6"/>
    </row>
    <row r="77" spans="9:48" ht="25.5" customHeight="1">
      <c r="I77" s="145" t="s">
        <v>12</v>
      </c>
      <c r="J77" s="146"/>
      <c r="K77" s="146"/>
      <c r="L77" s="17"/>
      <c r="M77" s="155" t="str">
        <f>IF(ISBLANK($AZ$65)," ",IF($AW$65&lt;$AZ$65,$O$65,IF($AZ$65&lt;$AW$65,$AF$65)))</f>
        <v>RW Visbek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6"/>
    </row>
    <row r="78" spans="9:48" ht="25.5" customHeight="1">
      <c r="I78" s="145" t="s">
        <v>13</v>
      </c>
      <c r="J78" s="146"/>
      <c r="K78" s="146"/>
      <c r="L78" s="17"/>
      <c r="M78" s="155" t="s">
        <v>64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6"/>
    </row>
    <row r="79" spans="9:48" ht="25.5" customHeight="1">
      <c r="I79" s="145" t="s">
        <v>46</v>
      </c>
      <c r="J79" s="146"/>
      <c r="K79" s="146"/>
      <c r="L79" s="17"/>
      <c r="M79" s="155" t="s">
        <v>67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6"/>
    </row>
    <row r="80" spans="9:48" ht="25.5" customHeight="1">
      <c r="I80" s="145" t="s">
        <v>47</v>
      </c>
      <c r="J80" s="146"/>
      <c r="K80" s="146"/>
      <c r="L80" s="17"/>
      <c r="M80" s="155" t="s">
        <v>72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6"/>
    </row>
    <row r="81" spans="9:48" ht="25.5" customHeight="1">
      <c r="I81" s="145" t="s">
        <v>48</v>
      </c>
      <c r="J81" s="146"/>
      <c r="K81" s="146"/>
      <c r="L81" s="17"/>
      <c r="M81" s="155" t="s">
        <v>65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6"/>
    </row>
    <row r="82" spans="9:48" ht="25.5" customHeight="1">
      <c r="I82" s="145" t="s">
        <v>49</v>
      </c>
      <c r="J82" s="146"/>
      <c r="K82" s="146"/>
      <c r="L82" s="17"/>
      <c r="M82" s="155" t="s">
        <v>66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6"/>
    </row>
    <row r="83" spans="9:48" ht="25.5" customHeight="1" thickBot="1">
      <c r="I83" s="151" t="s">
        <v>50</v>
      </c>
      <c r="J83" s="152"/>
      <c r="K83" s="152"/>
      <c r="L83" s="18"/>
      <c r="M83" s="153" t="s">
        <v>77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4"/>
    </row>
  </sheetData>
  <sheetProtection/>
  <mergeCells count="347"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AE17:AF17"/>
    <mergeCell ref="AE18:AF18"/>
    <mergeCell ref="D17:Z17"/>
    <mergeCell ref="D18:Z18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I76:K76"/>
    <mergeCell ref="I77:K77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AE52:AF52"/>
    <mergeCell ref="AY52:AZ52"/>
    <mergeCell ref="P51:R51"/>
    <mergeCell ref="S51:T51"/>
    <mergeCell ref="V51:W51"/>
    <mergeCell ref="AG52:AR52"/>
    <mergeCell ref="AE51:AF51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X49:Z49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B50:C50"/>
    <mergeCell ref="D50:O50"/>
    <mergeCell ref="P50:R50"/>
    <mergeCell ref="S50:T50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8:BC28"/>
    <mergeCell ref="D28:F28"/>
    <mergeCell ref="G28:I28"/>
    <mergeCell ref="J28:N28"/>
    <mergeCell ref="O28:AD28"/>
    <mergeCell ref="AF28:AV28"/>
    <mergeCell ref="AW28:AX28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AY50:AZ50"/>
    <mergeCell ref="AV52:AW52"/>
    <mergeCell ref="AS51:AU51"/>
    <mergeCell ref="AV51:AW51"/>
    <mergeCell ref="AY51:AZ51"/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2013-01-20T17:08:03Z</cp:lastPrinted>
  <dcterms:created xsi:type="dcterms:W3CDTF">2002-02-21T07:48:38Z</dcterms:created>
  <dcterms:modified xsi:type="dcterms:W3CDTF">2013-01-20T17:08:11Z</dcterms:modified>
  <cp:category/>
  <cp:version/>
  <cp:contentType/>
  <cp:contentStatus/>
</cp:coreProperties>
</file>